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266" windowWidth="7305" windowHeight="7320" activeTab="0"/>
  </bookViews>
  <sheets>
    <sheet name="dem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#REF!</definedName>
    <definedName name="ahcap">#REF!</definedName>
    <definedName name="censusrec">#REF!</definedName>
    <definedName name="ch" localSheetId="0">'dem29'!#REF!</definedName>
    <definedName name="charged">#REF!</definedName>
    <definedName name="css" localSheetId="0">'dem29'!$D$102:$L$102</definedName>
    <definedName name="cssrec" localSheetId="0">'dem29'!#REF!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'dem29'!$K$114</definedName>
    <definedName name="np">#REF!</definedName>
    <definedName name="Nutrition">#REF!</definedName>
    <definedName name="oges">#REF!</definedName>
    <definedName name="osap" localSheetId="0">'dem29'!$D$25:$L$25</definedName>
    <definedName name="osapcap" localSheetId="0">'dem29'!$D$113:$L$113</definedName>
    <definedName name="osapcaprec">'dem29'!$D$120:$L$120</definedName>
    <definedName name="pension">#REF!</definedName>
    <definedName name="_xlnm.Print_Area" localSheetId="0">'dem29'!$A$1:$L$121</definedName>
    <definedName name="_xlnm.Print_Titles" localSheetId="0">'dem29'!$13:$16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'dem29'!#REF!</definedName>
    <definedName name="scst">#REF!</definedName>
    <definedName name="ses" localSheetId="0">'dem29'!$D$45:$L$45</definedName>
    <definedName name="sesrec" localSheetId="0">'dem29'!$D$117:$L$117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'dem29'!#REF!</definedName>
    <definedName name="swc">#REF!</definedName>
    <definedName name="tax">#REF!</definedName>
    <definedName name="udhd">#REF!</definedName>
    <definedName name="urbancap">#REF!</definedName>
    <definedName name="Voted" localSheetId="0">'dem29'!$E$11:$G$11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'dem29'!#REF!</definedName>
    <definedName name="Z_239EE218_578E_4317_BEED_14D5D7089E27_.wvu.FilterData" localSheetId="0" hidden="1">'dem29'!$A$1:$L$121</definedName>
    <definedName name="Z_239EE218_578E_4317_BEED_14D5D7089E27_.wvu.PrintArea" localSheetId="0" hidden="1">'dem29'!$A$1:$L$121</definedName>
    <definedName name="Z_239EE218_578E_4317_BEED_14D5D7089E27_.wvu.PrintTitles" localSheetId="0" hidden="1">'dem29'!$13:$16</definedName>
    <definedName name="Z_302A3EA3_AE96_11D5_A646_0050BA3D7AFD_.wvu.Cols" localSheetId="0" hidden="1">'dem29'!#REF!</definedName>
    <definedName name="Z_302A3EA3_AE96_11D5_A646_0050BA3D7AFD_.wvu.FilterData" localSheetId="0" hidden="1">'dem29'!$A$1:$L$121</definedName>
    <definedName name="Z_302A3EA3_AE96_11D5_A646_0050BA3D7AFD_.wvu.PrintArea" localSheetId="0" hidden="1">'dem29'!$A$1:$L$121</definedName>
    <definedName name="Z_302A3EA3_AE96_11D5_A646_0050BA3D7AFD_.wvu.PrintTitles" localSheetId="0" hidden="1">'dem29'!$13:$16</definedName>
    <definedName name="Z_36DBA021_0ECB_11D4_8064_004005726899_.wvu.Cols" localSheetId="0" hidden="1">'dem29'!#REF!</definedName>
    <definedName name="Z_36DBA021_0ECB_11D4_8064_004005726899_.wvu.FilterData" localSheetId="0" hidden="1">'dem29'!$C$19:$C$114</definedName>
    <definedName name="Z_36DBA021_0ECB_11D4_8064_004005726899_.wvu.PrintArea" localSheetId="0" hidden="1">'dem29'!$A$1:$L$121</definedName>
    <definedName name="Z_36DBA021_0ECB_11D4_8064_004005726899_.wvu.PrintTitles" localSheetId="0" hidden="1">'dem29'!$13:$16</definedName>
    <definedName name="Z_93EBE921_AE91_11D5_8685_004005726899_.wvu.Cols" localSheetId="0" hidden="1">'dem29'!#REF!</definedName>
    <definedName name="Z_93EBE921_AE91_11D5_8685_004005726899_.wvu.FilterData" localSheetId="0" hidden="1">'dem29'!$C$19:$C$114</definedName>
    <definedName name="Z_93EBE921_AE91_11D5_8685_004005726899_.wvu.PrintArea" localSheetId="0" hidden="1">'dem29'!$A$1:$L$121</definedName>
    <definedName name="Z_93EBE921_AE91_11D5_8685_004005726899_.wvu.PrintTitles" localSheetId="0" hidden="1">'dem29'!$13:$16</definedName>
    <definedName name="Z_94DA79C1_0FDE_11D5_9579_000021DAEEA2_.wvu.Cols" localSheetId="0" hidden="1">'dem29'!#REF!</definedName>
    <definedName name="Z_94DA79C1_0FDE_11D5_9579_000021DAEEA2_.wvu.FilterData" localSheetId="0" hidden="1">'dem29'!$C$19:$C$114</definedName>
    <definedName name="Z_94DA79C1_0FDE_11D5_9579_000021DAEEA2_.wvu.PrintArea" localSheetId="0" hidden="1">'dem29'!$A$1:$L$121</definedName>
    <definedName name="Z_94DA79C1_0FDE_11D5_9579_000021DAEEA2_.wvu.PrintTitles" localSheetId="0" hidden="1">'dem29'!$13:$16</definedName>
    <definedName name="Z_B4CB098E_161F_11D5_8064_004005726899_.wvu.FilterData" localSheetId="0" hidden="1">'dem29'!$C$19:$C$114</definedName>
    <definedName name="Z_B4CB099B_161F_11D5_8064_004005726899_.wvu.FilterData" localSheetId="0" hidden="1">'dem29'!$C$19:$C$114</definedName>
    <definedName name="Z_C868F8C3_16D7_11D5_A68D_81D6213F5331_.wvu.Cols" localSheetId="0" hidden="1">'dem29'!#REF!</definedName>
    <definedName name="Z_C868F8C3_16D7_11D5_A68D_81D6213F5331_.wvu.FilterData" localSheetId="0" hidden="1">'dem29'!$C$19:$C$114</definedName>
    <definedName name="Z_C868F8C3_16D7_11D5_A68D_81D6213F5331_.wvu.PrintArea" localSheetId="0" hidden="1">'dem29'!$A$1:$L$121</definedName>
    <definedName name="Z_C868F8C3_16D7_11D5_A68D_81D6213F5331_.wvu.PrintTitles" localSheetId="0" hidden="1">'dem29'!$13:$16</definedName>
    <definedName name="Z_E5DF37BD_125C_11D5_8DC4_D0F5D88B3549_.wvu.Cols" localSheetId="0" hidden="1">'dem29'!#REF!</definedName>
    <definedName name="Z_E5DF37BD_125C_11D5_8DC4_D0F5D88B3549_.wvu.FilterData" localSheetId="0" hidden="1">'dem29'!$C$19:$C$114</definedName>
    <definedName name="Z_E5DF37BD_125C_11D5_8DC4_D0F5D88B3549_.wvu.PrintArea" localSheetId="0" hidden="1">'dem29'!$A$1:$L$121</definedName>
    <definedName name="Z_E5DF37BD_125C_11D5_8DC4_D0F5D88B3549_.wvu.PrintTitles" localSheetId="0" hidden="1">'dem29'!$13:$16</definedName>
    <definedName name="Z_F8ADACC1_164E_11D6_B603_000021DAEEA2_.wvu.Cols" localSheetId="0" hidden="1">'dem29'!#REF!</definedName>
    <definedName name="Z_F8ADACC1_164E_11D6_B603_000021DAEEA2_.wvu.FilterData" localSheetId="0" hidden="1">'dem29'!$C$19:$C$114</definedName>
    <definedName name="Z_F8ADACC1_164E_11D6_B603_000021DAEEA2_.wvu.PrintArea" localSheetId="0" hidden="1">'dem29'!$A$1:$L$121</definedName>
    <definedName name="Z_F8ADACC1_164E_11D6_B603_000021DAEEA2_.wvu.PrintTitles" localSheetId="0" hidden="1">'dem29'!$13:$16</definedName>
  </definedNames>
  <calcPr fullCalcOnLoad="1"/>
</workbook>
</file>

<file path=xl/sharedStrings.xml><?xml version="1.0" encoding="utf-8"?>
<sst xmlns="http://schemas.openxmlformats.org/spreadsheetml/2006/main" count="201" uniqueCount="107">
  <si>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</si>
  <si>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</si>
  <si>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</si>
  <si>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</si>
  <si>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</si>
  <si>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</si>
  <si>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</si>
  <si>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</si>
  <si>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</si>
  <si>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</si>
  <si>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</si>
  <si>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</si>
  <si>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</si>
  <si>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</si>
  <si>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-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</si>
  <si>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</si>
  <si>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</si>
  <si>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</si>
  <si>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</si>
  <si>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</si>
  <si>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</si>
  <si>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</si>
  <si>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</si>
  <si>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</si>
  <si>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00.00.60</t>
  </si>
  <si>
    <t>00.00.71</t>
  </si>
  <si>
    <t>Secretariat</t>
  </si>
  <si>
    <t>30.00.01</t>
  </si>
  <si>
    <t>30.00.11</t>
  </si>
  <si>
    <t>30.00.13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</si>
  <si>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</si>
  <si>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</si>
  <si>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</si>
  <si>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</si>
  <si>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</si>
  <si>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</si>
  <si>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</si>
  <si>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</si>
  <si>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00.00.81</t>
  </si>
  <si>
    <t>Other Expenditure</t>
  </si>
  <si>
    <t>State Income Unit</t>
  </si>
  <si>
    <t>District Statistical Offices</t>
  </si>
  <si>
    <t>Public Finance Unit</t>
  </si>
  <si>
    <t>62.00.01</t>
  </si>
  <si>
    <t>62.00.11</t>
  </si>
  <si>
    <t>62.00.13</t>
  </si>
  <si>
    <t>Monitoring and Evaluation Cell</t>
  </si>
  <si>
    <t>63.00.01</t>
  </si>
  <si>
    <t>63.00.11</t>
  </si>
  <si>
    <t>63.00.13</t>
  </si>
  <si>
    <t>Surveys and Statistics</t>
  </si>
  <si>
    <t>CAPITAL SECTION</t>
  </si>
  <si>
    <t>Construction in Border Areas</t>
  </si>
  <si>
    <t>DEMAND NO. 29</t>
  </si>
  <si>
    <t>00.00.83</t>
  </si>
  <si>
    <t>C - Capital Accounts of Economic Services</t>
  </si>
  <si>
    <t>Capital</t>
  </si>
  <si>
    <t>Revenue</t>
  </si>
  <si>
    <t>II. Details of the estimates and the heads under which this grant will be accounted for:</t>
  </si>
  <si>
    <t>00.00.84</t>
  </si>
  <si>
    <t>(j) General Economic Services</t>
  </si>
  <si>
    <t>Border Area Development</t>
  </si>
  <si>
    <t>Urban Statistics for HR and Assessment Scheme (USHA) (100% CSS)</t>
  </si>
  <si>
    <t>Pilot Survey in Sikkim on Basic Statistics 
for Local Level Development (100% CSS)</t>
  </si>
  <si>
    <t>Border Area Development 
Programmes</t>
  </si>
  <si>
    <t>Development Activities in Border 
Areas</t>
  </si>
  <si>
    <t>Conduct of Economic Census 
(100% CSS)</t>
  </si>
  <si>
    <t>2010-11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</si>
  <si>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</si>
  <si>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</si>
  <si>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</si>
  <si>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</si>
  <si>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</si>
  <si>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</si>
  <si>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</si>
  <si>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</si>
  <si>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</si>
  <si>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>Deduct Recoveries of Over Payments</t>
  </si>
  <si>
    <t>Other Charges (Grant under 13th Finance Commission)</t>
  </si>
  <si>
    <t>Incentive for Issuing UID (Grant under 13th Finance Commission)</t>
  </si>
  <si>
    <t>30.00.83</t>
  </si>
  <si>
    <t>30.00.84</t>
  </si>
  <si>
    <t>2011-12</t>
  </si>
  <si>
    <t>30.00.85</t>
  </si>
  <si>
    <t>30.00.86</t>
  </si>
  <si>
    <t>Monitoring Public Services through Social Audit of Namchi Town (100% CSS)</t>
  </si>
  <si>
    <t>00.00.85</t>
  </si>
  <si>
    <t>Employment &amp; Unemployment Survey (100% CSS)</t>
  </si>
  <si>
    <t>District Innovation Fund (13th Finance Commission)</t>
  </si>
  <si>
    <t>Poverty Free Sikkim (SPA)</t>
  </si>
  <si>
    <t>30.00.87</t>
  </si>
  <si>
    <t>Human Development Report</t>
  </si>
  <si>
    <t>30.00.88</t>
  </si>
  <si>
    <t>Year of Innovation</t>
  </si>
  <si>
    <t>National Sample Survey Organisation  (50:50% CSS)</t>
  </si>
  <si>
    <t xml:space="preserve"> (In Thousands of Rupees)</t>
  </si>
  <si>
    <t>I.  Estimate of the amount required in the year ending 31st March, 2013 to defray the charges in respect of Development Planning, Economic  Reforms and 
    North Eastern Council Affairs</t>
  </si>
  <si>
    <t xml:space="preserve">  2012-13</t>
  </si>
  <si>
    <t>Preparation of Ethnographic Report</t>
  </si>
  <si>
    <t>00.00.86</t>
  </si>
  <si>
    <t>30.00.89</t>
  </si>
  <si>
    <t>30.00.90</t>
  </si>
  <si>
    <t>Planning Resource Centre</t>
  </si>
  <si>
    <t>00.00.87</t>
  </si>
  <si>
    <t>India Statistical Strengthening Project 
(CSS)</t>
  </si>
  <si>
    <t>India Statistical Strengthening Project
(State share)</t>
  </si>
  <si>
    <t>Area Specific Development Fund
(SPA)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</si>
</sst>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_)"/>
    <numFmt numFmtId="180" formatCode="00#"/>
    <numFmt numFmtId="181" formatCode="0#"/>
    <numFmt numFmtId="182" formatCode="00000#"/>
    <numFmt numFmtId="183" formatCode="00.00.##"/>
    <numFmt numFmtId="184" formatCode="00.000"/>
    <numFmt numFmtId="185" formatCode="0#.#00"/>
    <numFmt numFmtId="186" formatCode="0#.000"/>
    <numFmt numFmtId="187" formatCode="0#.0#0"/>
    <numFmt numFmtId="188" formatCode="00"/>
    <numFmt numFmtId="189" formatCode="##.##.##"/>
    <numFmt numFmtId="190" formatCode="000"/>
    <numFmt numFmtId="191" formatCode="##.00.#0"/>
    <numFmt numFmtId="192" formatCode="00.00.00"/>
    <numFmt numFmtId="193" formatCode="_(* #,##0.0_);_(* \(#,##0.0\);_(* &quot;-&quot;??_);_(@_)"/>
    <numFmt numFmtId="194" formatCode="_(* #,##0_);_(* \(#,##0\);_(* &quot;-&quot;??_);_(@_)"/>
  </numFmts>
  <fonts count="2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79" fontId="4" fillId="0" borderId="0" xfId="61" applyNumberFormat="1" applyFont="1" applyFill="1" applyBorder="1" applyAlignment="1" applyProtection="1">
      <alignment horizontal="center"/>
      <protection/>
    </xf>
    <xf numFmtId="179" fontId="5" fillId="0" borderId="0" xfId="61" applyFont="1" applyFill="1" applyAlignment="1">
      <alignment/>
      <protection/>
    </xf>
    <xf numFmtId="179" fontId="5" fillId="0" borderId="0" xfId="61" applyFont="1" applyFill="1">
      <alignment/>
      <protection/>
    </xf>
    <xf numFmtId="179" fontId="5" fillId="0" borderId="0" xfId="61" applyFont="1" applyFill="1" applyBorder="1" applyAlignment="1">
      <alignment horizontal="left" vertical="top" wrapText="1"/>
      <protection/>
    </xf>
    <xf numFmtId="179" fontId="5" fillId="0" borderId="0" xfId="61" applyFont="1" applyFill="1" applyBorder="1" applyAlignment="1">
      <alignment horizontal="right" vertical="top" wrapText="1"/>
      <protection/>
    </xf>
    <xf numFmtId="179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179" fontId="5" fillId="0" borderId="0" xfId="61" applyFont="1" applyFill="1" applyAlignment="1">
      <alignment horizontal="left" vertical="top" wrapText="1"/>
      <protection/>
    </xf>
    <xf numFmtId="179" fontId="5" fillId="0" borderId="0" xfId="61" applyFont="1" applyFill="1" applyAlignment="1">
      <alignment horizontal="right" vertical="top" wrapText="1"/>
      <protection/>
    </xf>
    <xf numFmtId="0" fontId="5" fillId="0" borderId="0" xfId="61" applyNumberFormat="1" applyFont="1" applyFill="1" applyAlignment="1" applyProtection="1">
      <alignment horizontal="right"/>
      <protection/>
    </xf>
    <xf numFmtId="0" fontId="4" fillId="0" borderId="0" xfId="61" applyNumberFormat="1" applyFont="1" applyFill="1" applyAlignment="1">
      <alignment horizontal="center"/>
      <protection/>
    </xf>
    <xf numFmtId="179" fontId="5" fillId="0" borderId="0" xfId="61" applyNumberFormat="1" applyFont="1" applyFill="1" applyAlignment="1" applyProtection="1">
      <alignment horizontal="left"/>
      <protection/>
    </xf>
    <xf numFmtId="179" fontId="5" fillId="0" borderId="0" xfId="61" applyNumberFormat="1" applyFont="1" applyFill="1" applyAlignment="1" applyProtection="1">
      <alignment horizontal="center"/>
      <protection/>
    </xf>
    <xf numFmtId="0" fontId="5" fillId="0" borderId="0" xfId="61" applyNumberFormat="1" applyFont="1" applyFill="1" applyAlignment="1" applyProtection="1">
      <alignment horizontal="center"/>
      <protection/>
    </xf>
    <xf numFmtId="0" fontId="5" fillId="0" borderId="0" xfId="61" applyNumberFormat="1" applyFont="1" applyFill="1">
      <alignment/>
      <protection/>
    </xf>
    <xf numFmtId="0" fontId="4" fillId="0" borderId="0" xfId="61" applyNumberFormat="1" applyFont="1" applyFill="1" applyBorder="1">
      <alignment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5" fillId="0" borderId="10" xfId="59" applyFont="1" applyFill="1" applyBorder="1">
      <alignment/>
      <protection/>
    </xf>
    <xf numFmtId="0" fontId="5" fillId="0" borderId="10" xfId="59" applyNumberFormat="1" applyFont="1" applyFill="1" applyBorder="1">
      <alignment/>
      <protection/>
    </xf>
    <xf numFmtId="0" fontId="5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5" fillId="0" borderId="11" xfId="60" applyFont="1" applyFill="1" applyBorder="1" applyAlignment="1" applyProtection="1">
      <alignment horizontal="left" vertical="top" wrapText="1"/>
      <protection/>
    </xf>
    <xf numFmtId="0" fontId="5" fillId="0" borderId="11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5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5" fillId="0" borderId="10" xfId="60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Protection="1">
      <alignment/>
      <protection/>
    </xf>
    <xf numFmtId="0" fontId="5" fillId="0" borderId="10" xfId="59" applyNumberFormat="1" applyFont="1" applyFill="1" applyBorder="1" applyAlignment="1" applyProtection="1">
      <alignment horizontal="right"/>
      <protection/>
    </xf>
    <xf numFmtId="0" fontId="5" fillId="0" borderId="0" xfId="59" applyNumberFormat="1" applyFont="1" applyFill="1" applyBorder="1" applyAlignment="1" applyProtection="1">
      <alignment horizontal="right"/>
      <protection/>
    </xf>
    <xf numFmtId="179" fontId="4" fillId="0" borderId="0" xfId="61" applyNumberFormat="1" applyFont="1" applyFill="1" applyAlignment="1" applyProtection="1">
      <alignment horizontal="left" vertical="top" wrapText="1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Border="1" applyAlignment="1" applyProtection="1">
      <alignment horizontal="left"/>
      <protection/>
    </xf>
    <xf numFmtId="179" fontId="4" fillId="0" borderId="0" xfId="61" applyFont="1" applyFill="1" applyAlignment="1">
      <alignment horizontal="right" vertical="top" wrapText="1"/>
      <protection/>
    </xf>
    <xf numFmtId="181" fontId="5" fillId="0" borderId="0" xfId="61" applyNumberFormat="1" applyFont="1" applyFill="1" applyAlignment="1">
      <alignment horizontal="right" vertical="top" wrapText="1"/>
      <protection/>
    </xf>
    <xf numFmtId="179" fontId="5" fillId="0" borderId="0" xfId="61" applyNumberFormat="1" applyFont="1" applyFill="1" applyAlignment="1" applyProtection="1">
      <alignment horizontal="left" vertical="top" wrapText="1"/>
      <protection/>
    </xf>
    <xf numFmtId="184" fontId="4" fillId="0" borderId="0" xfId="61" applyNumberFormat="1" applyFont="1" applyFill="1" applyAlignment="1">
      <alignment horizontal="right" vertical="top" wrapText="1"/>
      <protection/>
    </xf>
    <xf numFmtId="179" fontId="5" fillId="0" borderId="0" xfId="61" applyFont="1" applyFill="1" applyAlignment="1">
      <alignment vertical="top" wrapText="1"/>
      <protection/>
    </xf>
    <xf numFmtId="43" fontId="5" fillId="0" borderId="0" xfId="42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0" xfId="42" applyNumberFormat="1" applyFont="1" applyFill="1" applyAlignment="1" applyProtection="1">
      <alignment horizontal="right" wrapText="1"/>
      <protection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43" fontId="5" fillId="0" borderId="12" xfId="42" applyFont="1" applyFill="1" applyBorder="1" applyAlignment="1" applyProtection="1">
      <alignment horizontal="right" wrapText="1"/>
      <protection/>
    </xf>
    <xf numFmtId="43" fontId="5" fillId="0" borderId="11" xfId="42" applyFont="1" applyFill="1" applyBorder="1" applyAlignment="1" applyProtection="1">
      <alignment horizontal="right" wrapText="1"/>
      <protection/>
    </xf>
    <xf numFmtId="179" fontId="5" fillId="0" borderId="10" xfId="61" applyFont="1" applyFill="1" applyBorder="1" applyAlignment="1">
      <alignment horizontal="left" vertical="top" wrapText="1"/>
      <protection/>
    </xf>
    <xf numFmtId="179" fontId="4" fillId="0" borderId="10" xfId="61" applyFont="1" applyFill="1" applyBorder="1" applyAlignment="1">
      <alignment horizontal="right" vertical="top" wrapText="1"/>
      <protection/>
    </xf>
    <xf numFmtId="179" fontId="4" fillId="0" borderId="10" xfId="61" applyNumberFormat="1" applyFont="1" applyFill="1" applyBorder="1" applyAlignment="1" applyProtection="1">
      <alignment horizontal="left" vertical="top" wrapText="1"/>
      <protection/>
    </xf>
    <xf numFmtId="0" fontId="5" fillId="0" borderId="0" xfId="61" applyNumberFormat="1" applyFont="1" applyFill="1" applyAlignment="1">
      <alignment horizontal="right"/>
      <protection/>
    </xf>
    <xf numFmtId="179" fontId="5" fillId="0" borderId="0" xfId="61" applyNumberFormat="1" applyFont="1" applyFill="1" applyBorder="1" applyAlignment="1" applyProtection="1">
      <alignment horizontal="left" vertical="top" wrapText="1"/>
      <protection/>
    </xf>
    <xf numFmtId="0" fontId="5" fillId="0" borderId="0" xfId="61" applyNumberFormat="1" applyFont="1" applyFill="1" applyBorder="1" applyAlignment="1">
      <alignment horizontal="right"/>
      <protection/>
    </xf>
    <xf numFmtId="43" fontId="5" fillId="0" borderId="0" xfId="42" applyFont="1" applyFill="1" applyAlignment="1" applyProtection="1">
      <alignment horizontal="right" wrapText="1"/>
      <protection/>
    </xf>
    <xf numFmtId="0" fontId="5" fillId="0" borderId="12" xfId="61" applyNumberFormat="1" applyFont="1" applyFill="1" applyBorder="1" applyAlignment="1" applyProtection="1">
      <alignment horizontal="right"/>
      <protection/>
    </xf>
    <xf numFmtId="179" fontId="4" fillId="0" borderId="0" xfId="61" applyNumberFormat="1" applyFont="1" applyFill="1" applyBorder="1" applyAlignment="1" applyProtection="1">
      <alignment horizontal="left" vertical="top" wrapText="1"/>
      <protection/>
    </xf>
    <xf numFmtId="0" fontId="5" fillId="0" borderId="10" xfId="42" applyNumberFormat="1" applyFont="1" applyFill="1" applyBorder="1" applyAlignment="1" applyProtection="1">
      <alignment horizontal="right" wrapText="1"/>
      <protection/>
    </xf>
    <xf numFmtId="43" fontId="5" fillId="0" borderId="10" xfId="42" applyFont="1" applyFill="1" applyBorder="1" applyAlignment="1" applyProtection="1">
      <alignment horizontal="right" wrapText="1"/>
      <protection/>
    </xf>
    <xf numFmtId="179" fontId="4" fillId="0" borderId="0" xfId="61" applyFont="1" applyFill="1" applyBorder="1" applyAlignment="1">
      <alignment horizontal="right" vertical="top" wrapText="1"/>
      <protection/>
    </xf>
    <xf numFmtId="0" fontId="5" fillId="0" borderId="12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Alignment="1">
      <alignment horizontal="right" wrapText="1"/>
      <protection/>
    </xf>
    <xf numFmtId="181" fontId="5" fillId="0" borderId="0" xfId="61" applyNumberFormat="1" applyFont="1" applyFill="1" applyBorder="1" applyAlignment="1">
      <alignment horizontal="right" vertical="top" wrapText="1"/>
      <protection/>
    </xf>
    <xf numFmtId="0" fontId="5" fillId="0" borderId="0" xfId="61" applyNumberFormat="1" applyFont="1" applyFill="1" applyBorder="1" applyAlignment="1">
      <alignment horizontal="right" wrapText="1"/>
      <protection/>
    </xf>
    <xf numFmtId="187" fontId="4" fillId="0" borderId="0" xfId="61" applyNumberFormat="1" applyFont="1" applyFill="1" applyBorder="1" applyAlignment="1" applyProtection="1">
      <alignment horizontal="right" vertical="top" wrapText="1"/>
      <protection/>
    </xf>
    <xf numFmtId="185" fontId="4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61" applyNumberFormat="1" applyFont="1" applyFill="1" applyAlignment="1" applyProtection="1">
      <alignment horizontal="right" wrapText="1"/>
      <protection/>
    </xf>
    <xf numFmtId="0" fontId="5" fillId="0" borderId="10" xfId="61" applyNumberFormat="1" applyFont="1" applyFill="1" applyBorder="1" applyAlignment="1" applyProtection="1">
      <alignment horizontal="right" wrapText="1"/>
      <protection/>
    </xf>
    <xf numFmtId="186" fontId="4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42" applyNumberFormat="1" applyFont="1" applyFill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191" fontId="5" fillId="0" borderId="0" xfId="58" applyNumberFormat="1" applyFont="1" applyFill="1" applyAlignment="1">
      <alignment horizontal="right" vertical="top" wrapText="1"/>
      <protection/>
    </xf>
    <xf numFmtId="43" fontId="5" fillId="0" borderId="12" xfId="42" applyFont="1" applyFill="1" applyBorder="1" applyAlignment="1">
      <alignment horizontal="right" wrapText="1"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0" xfId="42" applyNumberFormat="1" applyFont="1" applyFill="1" applyBorder="1" applyAlignment="1">
      <alignment horizontal="right" wrapText="1"/>
    </xf>
    <xf numFmtId="43" fontId="5" fillId="0" borderId="0" xfId="42" applyFont="1" applyFill="1" applyBorder="1" applyAlignment="1">
      <alignment horizontal="right" wrapText="1"/>
    </xf>
    <xf numFmtId="179" fontId="5" fillId="0" borderId="12" xfId="61" applyFont="1" applyFill="1" applyBorder="1" applyAlignment="1">
      <alignment horizontal="left" vertical="top" wrapText="1"/>
      <protection/>
    </xf>
    <xf numFmtId="179" fontId="5" fillId="0" borderId="12" xfId="61" applyFont="1" applyFill="1" applyBorder="1" applyAlignment="1">
      <alignment horizontal="right" vertical="top" wrapText="1"/>
      <protection/>
    </xf>
    <xf numFmtId="179" fontId="4" fillId="0" borderId="12" xfId="61" applyNumberFormat="1" applyFont="1" applyFill="1" applyBorder="1" applyAlignment="1" applyProtection="1">
      <alignment horizontal="left" vertical="top" wrapText="1"/>
      <protection/>
    </xf>
    <xf numFmtId="184" fontId="4" fillId="0" borderId="0" xfId="61" applyNumberFormat="1" applyFont="1" applyFill="1" applyBorder="1" applyAlignment="1">
      <alignment horizontal="right" vertical="top" wrapText="1"/>
      <protection/>
    </xf>
    <xf numFmtId="179" fontId="5" fillId="0" borderId="0" xfId="61" applyFont="1" applyFill="1" applyBorder="1" applyAlignment="1">
      <alignment vertical="top" wrapText="1"/>
      <protection/>
    </xf>
    <xf numFmtId="179" fontId="4" fillId="0" borderId="0" xfId="61" applyFont="1" applyFill="1" applyBorder="1" applyAlignment="1">
      <alignment vertical="top" wrapText="1"/>
      <protection/>
    </xf>
    <xf numFmtId="179" fontId="5" fillId="0" borderId="0" xfId="61" applyFont="1" applyFill="1" applyBorder="1" applyAlignment="1">
      <alignment/>
      <protection/>
    </xf>
    <xf numFmtId="179" fontId="5" fillId="0" borderId="0" xfId="61" applyFont="1" applyFill="1" applyBorder="1">
      <alignment/>
      <protection/>
    </xf>
    <xf numFmtId="0" fontId="5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61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5" fillId="0" borderId="10" xfId="61" applyNumberFormat="1" applyFont="1" applyFill="1" applyBorder="1" applyAlignment="1">
      <alignment wrapText="1"/>
      <protection/>
    </xf>
    <xf numFmtId="179" fontId="5" fillId="0" borderId="10" xfId="61" applyNumberFormat="1" applyFont="1" applyFill="1" applyBorder="1" applyAlignment="1" applyProtection="1">
      <alignment horizontal="left" vertical="top" wrapText="1"/>
      <protection/>
    </xf>
    <xf numFmtId="179" fontId="5" fillId="0" borderId="0" xfId="62" applyNumberFormat="1" applyFont="1" applyFill="1" applyAlignment="1" applyProtection="1">
      <alignment horizontal="left" vertical="top" wrapText="1"/>
      <protection/>
    </xf>
    <xf numFmtId="184" fontId="4" fillId="0" borderId="10" xfId="61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43" fontId="5" fillId="0" borderId="10" xfId="42" applyFont="1" applyFill="1" applyBorder="1" applyAlignment="1">
      <alignment horizontal="right" wrapText="1"/>
    </xf>
    <xf numFmtId="0" fontId="5" fillId="0" borderId="10" xfId="61" applyNumberFormat="1" applyFont="1" applyFill="1" applyBorder="1" applyAlignment="1" applyProtection="1">
      <alignment horizontal="right"/>
      <protection/>
    </xf>
    <xf numFmtId="179" fontId="5" fillId="0" borderId="11" xfId="61" applyFont="1" applyFill="1" applyBorder="1" applyAlignment="1">
      <alignment horizontal="left" vertical="top" wrapText="1"/>
      <protection/>
    </xf>
    <xf numFmtId="179" fontId="5" fillId="0" borderId="11" xfId="61" applyNumberFormat="1" applyFont="1" applyFill="1" applyBorder="1" applyAlignment="1" applyProtection="1">
      <alignment horizontal="left" vertical="top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0" fontId="5" fillId="0" borderId="11" xfId="60" applyFont="1" applyFill="1" applyBorder="1" applyAlignment="1" applyProtection="1">
      <alignment vertical="top"/>
      <protection/>
    </xf>
    <xf numFmtId="182" fontId="5" fillId="0" borderId="0" xfId="61" applyNumberFormat="1" applyFont="1" applyFill="1" applyBorder="1" applyAlignment="1">
      <alignment horizontal="right" vertical="top" wrapText="1"/>
      <protection/>
    </xf>
    <xf numFmtId="182" fontId="5" fillId="0" borderId="10" xfId="61" applyNumberFormat="1" applyFont="1" applyFill="1" applyBorder="1" applyAlignment="1">
      <alignment horizontal="right" vertical="top" wrapText="1"/>
      <protection/>
    </xf>
    <xf numFmtId="182" fontId="5" fillId="0" borderId="11" xfId="61" applyNumberFormat="1" applyFont="1" applyFill="1" applyBorder="1" applyAlignment="1">
      <alignment horizontal="right" vertical="top" wrapText="1"/>
      <protection/>
    </xf>
    <xf numFmtId="0" fontId="5" fillId="0" borderId="11" xfId="61" applyNumberFormat="1" applyFont="1" applyFill="1" applyBorder="1" applyAlignment="1" applyProtection="1">
      <alignment horizontal="right"/>
      <protection/>
    </xf>
    <xf numFmtId="49" fontId="5" fillId="0" borderId="0" xfId="61" applyNumberFormat="1" applyFont="1" applyFill="1" applyAlignment="1">
      <alignment horizontal="right" vertical="top" wrapText="1"/>
      <protection/>
    </xf>
    <xf numFmtId="49" fontId="5" fillId="0" borderId="0" xfId="62" applyNumberFormat="1" applyFont="1" applyFill="1" applyAlignment="1">
      <alignment horizontal="right" vertical="top" wrapText="1"/>
      <protection/>
    </xf>
    <xf numFmtId="49" fontId="5" fillId="0" borderId="0" xfId="61" applyNumberFormat="1" applyFont="1" applyFill="1" applyBorder="1" applyAlignment="1">
      <alignment horizontal="right" vertical="top" wrapText="1"/>
      <protection/>
    </xf>
    <xf numFmtId="182" fontId="5" fillId="0" borderId="0" xfId="61" applyNumberFormat="1" applyFont="1" applyFill="1" applyAlignment="1">
      <alignment horizontal="right" vertical="top" wrapText="1"/>
      <protection/>
    </xf>
    <xf numFmtId="191" fontId="5" fillId="0" borderId="0" xfId="61" applyNumberFormat="1" applyFont="1" applyFill="1" applyBorder="1" applyAlignment="1">
      <alignment horizontal="right" vertical="top" wrapText="1"/>
      <protection/>
    </xf>
    <xf numFmtId="49" fontId="5" fillId="0" borderId="10" xfId="61" applyNumberFormat="1" applyFont="1" applyFill="1" applyBorder="1" applyAlignment="1">
      <alignment horizontal="right" vertical="top" wrapText="1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179" fontId="4" fillId="0" borderId="0" xfId="61" applyNumberFormat="1" applyFont="1" applyFill="1" applyBorder="1" applyAlignment="1" applyProtection="1">
      <alignment horizontal="center"/>
      <protection/>
    </xf>
    <xf numFmtId="0" fontId="5" fillId="0" borderId="0" xfId="59" applyNumberFormat="1" applyFont="1" applyFill="1" applyAlignment="1" applyProtection="1">
      <alignment horizontal="center"/>
      <protection/>
    </xf>
    <xf numFmtId="0" fontId="5" fillId="0" borderId="11" xfId="59" applyNumberFormat="1" applyFont="1" applyFill="1" applyBorder="1" applyAlignment="1" applyProtection="1">
      <alignment horizontal="center"/>
      <protection/>
    </xf>
    <xf numFmtId="179" fontId="5" fillId="0" borderId="0" xfId="61" applyFont="1" applyFill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..." xfId="57"/>
    <cellStyle name="Normal_budget for 03-04" xfId="58"/>
    <cellStyle name="Normal_BUDGET-2000" xfId="59"/>
    <cellStyle name="Normal_budgetDocNIC02-03" xfId="60"/>
    <cellStyle name="Normal_DEMAND51" xfId="61"/>
    <cellStyle name="Normal_DEMAND51_1st supp.vol.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43"/>
  <sheetViews>
    <sheetView tabSelected="1" view="pageBreakPreview" zoomScaleSheetLayoutView="100" zoomScalePageLayoutView="0" workbookViewId="0" topLeftCell="A97">
      <selection activeCell="O15" sqref="O15"/>
    </sheetView>
  </sheetViews>
  <sheetFormatPr defaultColWidth="11.00390625" defaultRowHeight="12.75"/>
  <cols>
    <col min="1" max="1" width="6.421875" style="8" customWidth="1"/>
    <col min="2" max="2" width="8.140625" style="9" customWidth="1"/>
    <col min="3" max="3" width="34.57421875" style="3" customWidth="1"/>
    <col min="4" max="4" width="8.57421875" style="15" customWidth="1"/>
    <col min="5" max="5" width="9.421875" style="15" customWidth="1"/>
    <col min="6" max="6" width="8.421875" style="3" customWidth="1"/>
    <col min="7" max="7" width="8.57421875" style="3" customWidth="1"/>
    <col min="8" max="8" width="8.57421875" style="15" customWidth="1"/>
    <col min="9" max="9" width="8.421875" style="15" customWidth="1"/>
    <col min="10" max="10" width="8.57421875" style="15" customWidth="1"/>
    <col min="11" max="11" width="9.140625" style="3" customWidth="1"/>
    <col min="12" max="12" width="8.421875" style="3" customWidth="1"/>
    <col min="13" max="23" width="11.00390625" style="2" customWidth="1"/>
    <col min="24" max="16384" width="11.00390625" style="3" customWidth="1"/>
  </cols>
  <sheetData>
    <row r="1" spans="1:12" ht="13.5" customHeight="1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3.5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"/>
    </row>
    <row r="3" spans="1:12" ht="13.5" customHeight="1">
      <c r="A3" s="4"/>
      <c r="B3" s="5"/>
      <c r="C3" s="6"/>
      <c r="D3" s="7"/>
      <c r="E3" s="7"/>
      <c r="F3" s="1"/>
      <c r="G3" s="1"/>
      <c r="H3" s="7"/>
      <c r="I3" s="7"/>
      <c r="J3" s="7"/>
      <c r="K3" s="1"/>
      <c r="L3" s="1"/>
    </row>
    <row r="4" spans="4:12" ht="13.5" customHeight="1">
      <c r="D4" s="10" t="s">
        <v>72</v>
      </c>
      <c r="E4" s="11">
        <v>2575</v>
      </c>
      <c r="F4" s="12" t="s">
        <v>73</v>
      </c>
      <c r="G4" s="13"/>
      <c r="H4" s="14"/>
      <c r="I4" s="14"/>
      <c r="J4" s="14"/>
      <c r="K4" s="13"/>
      <c r="L4" s="13"/>
    </row>
    <row r="5" spans="4:12" ht="13.5" customHeight="1">
      <c r="D5" s="10" t="s">
        <v>60</v>
      </c>
      <c r="E5" s="11">
        <v>3451</v>
      </c>
      <c r="F5" s="12" t="s">
        <v>2</v>
      </c>
      <c r="G5" s="13"/>
      <c r="H5" s="14"/>
      <c r="I5" s="14"/>
      <c r="J5" s="14"/>
      <c r="K5" s="13"/>
      <c r="L5" s="13"/>
    </row>
    <row r="6" spans="4:12" ht="13.5" customHeight="1">
      <c r="D6" s="10"/>
      <c r="E6" s="11">
        <v>3454</v>
      </c>
      <c r="F6" s="12" t="s">
        <v>74</v>
      </c>
      <c r="G6" s="13"/>
      <c r="H6" s="14"/>
      <c r="I6" s="14"/>
      <c r="J6" s="14"/>
      <c r="K6" s="13"/>
      <c r="L6" s="13"/>
    </row>
    <row r="7" spans="4:12" ht="13.5" customHeight="1">
      <c r="D7" s="10" t="s">
        <v>55</v>
      </c>
      <c r="J7" s="14"/>
      <c r="K7" s="13"/>
      <c r="L7" s="13"/>
    </row>
    <row r="8" spans="4:12" ht="13.5" customHeight="1">
      <c r="D8" s="10" t="s">
        <v>75</v>
      </c>
      <c r="E8" s="11">
        <v>4575</v>
      </c>
      <c r="F8" s="12" t="s">
        <v>3</v>
      </c>
      <c r="G8" s="13"/>
      <c r="H8" s="14"/>
      <c r="I8" s="14"/>
      <c r="J8" s="14"/>
      <c r="K8" s="14"/>
      <c r="L8" s="14"/>
    </row>
    <row r="9" spans="1:12" ht="25.5" customHeight="1">
      <c r="A9" s="118" t="s">
        <v>96</v>
      </c>
      <c r="B9" s="119"/>
      <c r="C9" s="119"/>
      <c r="D9" s="120"/>
      <c r="E9" s="120"/>
      <c r="F9" s="120"/>
      <c r="G9" s="120"/>
      <c r="H9" s="120"/>
      <c r="I9" s="120"/>
      <c r="J9" s="120"/>
      <c r="K9" s="120"/>
      <c r="L9" s="120"/>
    </row>
    <row r="10" spans="4:12" ht="13.5" customHeight="1">
      <c r="D10" s="16"/>
      <c r="E10" s="7" t="s">
        <v>57</v>
      </c>
      <c r="F10" s="7" t="s">
        <v>56</v>
      </c>
      <c r="G10" s="7" t="s">
        <v>11</v>
      </c>
      <c r="K10" s="15"/>
      <c r="L10" s="15"/>
    </row>
    <row r="11" spans="4:12" ht="13.5" customHeight="1">
      <c r="D11" s="17" t="s">
        <v>4</v>
      </c>
      <c r="E11" s="7">
        <f>L103</f>
        <v>178969</v>
      </c>
      <c r="F11" s="18">
        <f>L113</f>
        <v>190000</v>
      </c>
      <c r="G11" s="19">
        <f>F11+E11</f>
        <v>368969</v>
      </c>
      <c r="K11" s="15"/>
      <c r="L11" s="15"/>
    </row>
    <row r="12" spans="1:12" ht="13.5" customHeight="1">
      <c r="A12" s="12" t="s">
        <v>58</v>
      </c>
      <c r="C12" s="12"/>
      <c r="F12" s="15"/>
      <c r="G12" s="15"/>
      <c r="K12" s="15"/>
      <c r="L12" s="15"/>
    </row>
    <row r="13" spans="3:12" ht="13.5" customHeight="1">
      <c r="C13" s="20"/>
      <c r="D13" s="21"/>
      <c r="E13" s="21"/>
      <c r="F13" s="21"/>
      <c r="G13" s="21"/>
      <c r="H13" s="21"/>
      <c r="I13" s="22"/>
      <c r="J13" s="23"/>
      <c r="K13" s="24"/>
      <c r="L13" s="25" t="s">
        <v>95</v>
      </c>
    </row>
    <row r="14" spans="1:23" s="30" customFormat="1" ht="13.5" customHeight="1">
      <c r="A14" s="26"/>
      <c r="B14" s="27"/>
      <c r="C14" s="28"/>
      <c r="D14" s="117" t="s">
        <v>5</v>
      </c>
      <c r="E14" s="117"/>
      <c r="F14" s="116" t="s">
        <v>6</v>
      </c>
      <c r="G14" s="116"/>
      <c r="H14" s="116" t="s">
        <v>7</v>
      </c>
      <c r="I14" s="116"/>
      <c r="J14" s="116" t="s">
        <v>6</v>
      </c>
      <c r="K14" s="116"/>
      <c r="L14" s="116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s="30" customFormat="1" ht="13.5" customHeight="1">
      <c r="A15" s="31"/>
      <c r="B15" s="32"/>
      <c r="C15" s="33" t="s">
        <v>8</v>
      </c>
      <c r="D15" s="114" t="s">
        <v>67</v>
      </c>
      <c r="E15" s="114"/>
      <c r="F15" s="114" t="s">
        <v>82</v>
      </c>
      <c r="G15" s="114"/>
      <c r="H15" s="114" t="s">
        <v>82</v>
      </c>
      <c r="I15" s="114"/>
      <c r="J15" s="114" t="s">
        <v>97</v>
      </c>
      <c r="K15" s="114"/>
      <c r="L15" s="114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0" customFormat="1" ht="13.5" customHeight="1">
      <c r="A16" s="34"/>
      <c r="B16" s="35"/>
      <c r="C16" s="36"/>
      <c r="D16" s="37" t="s">
        <v>9</v>
      </c>
      <c r="E16" s="37" t="s">
        <v>10</v>
      </c>
      <c r="F16" s="37" t="s">
        <v>9</v>
      </c>
      <c r="G16" s="37" t="s">
        <v>10</v>
      </c>
      <c r="H16" s="37" t="s">
        <v>9</v>
      </c>
      <c r="I16" s="37" t="s">
        <v>10</v>
      </c>
      <c r="J16" s="37" t="s">
        <v>9</v>
      </c>
      <c r="K16" s="37" t="s">
        <v>10</v>
      </c>
      <c r="L16" s="37" t="s">
        <v>11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30" customFormat="1" ht="13.5" customHeight="1">
      <c r="A17" s="31"/>
      <c r="B17" s="32"/>
      <c r="C17" s="28"/>
      <c r="D17" s="38"/>
      <c r="E17" s="38"/>
      <c r="F17" s="38"/>
      <c r="G17" s="38"/>
      <c r="H17" s="38"/>
      <c r="I17" s="38"/>
      <c r="J17" s="38"/>
      <c r="K17" s="38"/>
      <c r="L17" s="3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3:12" ht="13.5" customHeight="1">
      <c r="C18" s="39" t="s">
        <v>12</v>
      </c>
      <c r="D18" s="40"/>
      <c r="E18" s="40"/>
      <c r="F18" s="40"/>
      <c r="G18" s="41"/>
      <c r="H18" s="40"/>
      <c r="I18" s="40"/>
      <c r="J18" s="40"/>
      <c r="K18" s="40"/>
      <c r="L18" s="40"/>
    </row>
    <row r="19" spans="1:12" ht="13.5" customHeight="1">
      <c r="A19" s="8" t="s">
        <v>13</v>
      </c>
      <c r="B19" s="42">
        <v>2575</v>
      </c>
      <c r="C19" s="39" t="s">
        <v>1</v>
      </c>
      <c r="D19" s="40"/>
      <c r="E19" s="40"/>
      <c r="F19" s="40"/>
      <c r="G19" s="40"/>
      <c r="H19" s="40"/>
      <c r="I19" s="40"/>
      <c r="J19" s="40"/>
      <c r="K19" s="40"/>
      <c r="L19" s="40"/>
    </row>
    <row r="20" spans="2:12" ht="13.5" customHeight="1">
      <c r="B20" s="43">
        <v>6</v>
      </c>
      <c r="C20" s="44" t="s">
        <v>61</v>
      </c>
      <c r="D20" s="40"/>
      <c r="E20" s="40"/>
      <c r="F20" s="40"/>
      <c r="G20" s="40"/>
      <c r="H20" s="40"/>
      <c r="I20" s="40"/>
      <c r="J20" s="40"/>
      <c r="K20" s="40"/>
      <c r="L20" s="40"/>
    </row>
    <row r="21" spans="2:12" ht="25.5">
      <c r="B21" s="45">
        <v>6.101</v>
      </c>
      <c r="C21" s="39" t="s">
        <v>64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25.5">
      <c r="B22" s="104" t="s">
        <v>24</v>
      </c>
      <c r="C22" s="46" t="s">
        <v>65</v>
      </c>
      <c r="D22" s="40">
        <v>4648</v>
      </c>
      <c r="E22" s="47">
        <v>0</v>
      </c>
      <c r="F22" s="48">
        <v>10000</v>
      </c>
      <c r="G22" s="47">
        <v>0</v>
      </c>
      <c r="H22" s="40">
        <v>10000</v>
      </c>
      <c r="I22" s="47">
        <v>0</v>
      </c>
      <c r="J22" s="40">
        <v>10000</v>
      </c>
      <c r="K22" s="47">
        <v>0</v>
      </c>
      <c r="L22" s="49">
        <f>SUM(J22:K22)</f>
        <v>10000</v>
      </c>
    </row>
    <row r="23" spans="1:12" ht="25.5">
      <c r="A23" s="8" t="s">
        <v>11</v>
      </c>
      <c r="B23" s="45">
        <v>6.101</v>
      </c>
      <c r="C23" s="39" t="s">
        <v>64</v>
      </c>
      <c r="D23" s="50">
        <f aca="true" t="shared" si="0" ref="D23:L25">D22</f>
        <v>4648</v>
      </c>
      <c r="E23" s="51">
        <f t="shared" si="0"/>
        <v>0</v>
      </c>
      <c r="F23" s="50">
        <f aca="true" t="shared" si="1" ref="F23:G25">F22</f>
        <v>10000</v>
      </c>
      <c r="G23" s="51">
        <f t="shared" si="1"/>
        <v>0</v>
      </c>
      <c r="H23" s="50">
        <f t="shared" si="0"/>
        <v>10000</v>
      </c>
      <c r="I23" s="51">
        <f t="shared" si="0"/>
        <v>0</v>
      </c>
      <c r="J23" s="50">
        <f t="shared" si="0"/>
        <v>10000</v>
      </c>
      <c r="K23" s="51">
        <f>K22</f>
        <v>0</v>
      </c>
      <c r="L23" s="50">
        <f t="shared" si="0"/>
        <v>10000</v>
      </c>
    </row>
    <row r="24" spans="1:12" ht="13.5" customHeight="1">
      <c r="A24" s="4" t="s">
        <v>11</v>
      </c>
      <c r="B24" s="43">
        <v>6</v>
      </c>
      <c r="C24" s="44" t="s">
        <v>61</v>
      </c>
      <c r="D24" s="102">
        <f t="shared" si="0"/>
        <v>4648</v>
      </c>
      <c r="E24" s="52">
        <f t="shared" si="0"/>
        <v>0</v>
      </c>
      <c r="F24" s="102">
        <f t="shared" si="1"/>
        <v>10000</v>
      </c>
      <c r="G24" s="52">
        <f t="shared" si="1"/>
        <v>0</v>
      </c>
      <c r="H24" s="102">
        <f t="shared" si="0"/>
        <v>10000</v>
      </c>
      <c r="I24" s="52">
        <f t="shared" si="0"/>
        <v>0</v>
      </c>
      <c r="J24" s="102">
        <f t="shared" si="0"/>
        <v>10000</v>
      </c>
      <c r="K24" s="52">
        <f t="shared" si="0"/>
        <v>0</v>
      </c>
      <c r="L24" s="102">
        <f t="shared" si="0"/>
        <v>10000</v>
      </c>
    </row>
    <row r="25" spans="1:12" ht="13.5" customHeight="1">
      <c r="A25" s="4" t="s">
        <v>11</v>
      </c>
      <c r="B25" s="64">
        <v>2575</v>
      </c>
      <c r="C25" s="61" t="s">
        <v>1</v>
      </c>
      <c r="D25" s="50">
        <f>D24</f>
        <v>4648</v>
      </c>
      <c r="E25" s="51">
        <f t="shared" si="0"/>
        <v>0</v>
      </c>
      <c r="F25" s="50">
        <f t="shared" si="1"/>
        <v>10000</v>
      </c>
      <c r="G25" s="51">
        <f t="shared" si="1"/>
        <v>0</v>
      </c>
      <c r="H25" s="50">
        <f t="shared" si="0"/>
        <v>10000</v>
      </c>
      <c r="I25" s="51">
        <f t="shared" si="0"/>
        <v>0</v>
      </c>
      <c r="J25" s="50">
        <f t="shared" si="0"/>
        <v>10000</v>
      </c>
      <c r="K25" s="51">
        <f t="shared" si="0"/>
        <v>0</v>
      </c>
      <c r="L25" s="50">
        <f t="shared" si="0"/>
        <v>10000</v>
      </c>
    </row>
    <row r="26" spans="1:12" ht="13.5" customHeight="1">
      <c r="A26" s="4"/>
      <c r="B26" s="64"/>
      <c r="C26" s="61"/>
      <c r="D26" s="48"/>
      <c r="E26" s="47"/>
      <c r="F26" s="48"/>
      <c r="G26" s="47"/>
      <c r="H26" s="48"/>
      <c r="I26" s="47"/>
      <c r="J26" s="48"/>
      <c r="K26" s="47"/>
      <c r="L26" s="47"/>
    </row>
    <row r="27" spans="1:12" ht="12.75" customHeight="1">
      <c r="A27" s="8" t="s">
        <v>13</v>
      </c>
      <c r="B27" s="42">
        <v>3451</v>
      </c>
      <c r="C27" s="39" t="s">
        <v>2</v>
      </c>
      <c r="D27" s="56"/>
      <c r="E27" s="56"/>
      <c r="F27" s="56"/>
      <c r="G27" s="56"/>
      <c r="H27" s="56"/>
      <c r="I27" s="56"/>
      <c r="J27" s="56"/>
      <c r="K27" s="56"/>
      <c r="L27" s="56"/>
    </row>
    <row r="28" spans="2:12" ht="12.75" customHeight="1">
      <c r="B28" s="45">
        <v>0.09</v>
      </c>
      <c r="C28" s="39" t="s">
        <v>26</v>
      </c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 customHeight="1">
      <c r="A29" s="4"/>
      <c r="B29" s="5">
        <v>30</v>
      </c>
      <c r="C29" s="57" t="s">
        <v>71</v>
      </c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2.75" customHeight="1">
      <c r="A30" s="4"/>
      <c r="B30" s="104" t="s">
        <v>27</v>
      </c>
      <c r="C30" s="57" t="s">
        <v>16</v>
      </c>
      <c r="D30" s="40">
        <v>13993</v>
      </c>
      <c r="E30" s="40">
        <v>4035</v>
      </c>
      <c r="F30" s="48">
        <v>9756</v>
      </c>
      <c r="G30" s="40">
        <v>4000</v>
      </c>
      <c r="H30" s="40">
        <v>9756</v>
      </c>
      <c r="I30" s="40">
        <v>4000</v>
      </c>
      <c r="J30" s="48">
        <v>14000</v>
      </c>
      <c r="K30" s="40">
        <v>5000</v>
      </c>
      <c r="L30" s="40">
        <f aca="true" t="shared" si="2" ref="L30:L42">SUM(J30:K30)</f>
        <v>19000</v>
      </c>
    </row>
    <row r="31" spans="1:12" ht="12.75" customHeight="1">
      <c r="A31" s="4"/>
      <c r="B31" s="104" t="s">
        <v>28</v>
      </c>
      <c r="C31" s="57" t="s">
        <v>18</v>
      </c>
      <c r="D31" s="40">
        <v>1338</v>
      </c>
      <c r="E31" s="47">
        <v>0</v>
      </c>
      <c r="F31" s="48">
        <v>500</v>
      </c>
      <c r="G31" s="40">
        <v>45</v>
      </c>
      <c r="H31" s="40">
        <v>500</v>
      </c>
      <c r="I31" s="40">
        <v>45</v>
      </c>
      <c r="J31" s="48">
        <v>1000</v>
      </c>
      <c r="K31" s="40">
        <v>50</v>
      </c>
      <c r="L31" s="40">
        <f t="shared" si="2"/>
        <v>1050</v>
      </c>
    </row>
    <row r="32" spans="1:12" ht="12.75" customHeight="1">
      <c r="A32" s="53"/>
      <c r="B32" s="105" t="s">
        <v>29</v>
      </c>
      <c r="C32" s="94" t="s">
        <v>20</v>
      </c>
      <c r="D32" s="99">
        <v>7006</v>
      </c>
      <c r="E32" s="63">
        <v>0</v>
      </c>
      <c r="F32" s="62">
        <v>1000</v>
      </c>
      <c r="G32" s="99">
        <v>130</v>
      </c>
      <c r="H32" s="99">
        <v>1000</v>
      </c>
      <c r="I32" s="99">
        <v>130</v>
      </c>
      <c r="J32" s="62">
        <f>10200-906</f>
        <v>9294</v>
      </c>
      <c r="K32" s="99">
        <v>150</v>
      </c>
      <c r="L32" s="99">
        <f t="shared" si="2"/>
        <v>9444</v>
      </c>
    </row>
    <row r="33" spans="1:12" ht="12.75" customHeight="1">
      <c r="A33" s="100"/>
      <c r="B33" s="106" t="s">
        <v>30</v>
      </c>
      <c r="C33" s="101" t="s">
        <v>31</v>
      </c>
      <c r="D33" s="107">
        <v>4420</v>
      </c>
      <c r="E33" s="52">
        <v>0</v>
      </c>
      <c r="F33" s="102">
        <v>1420</v>
      </c>
      <c r="G33" s="52">
        <v>0</v>
      </c>
      <c r="H33" s="107">
        <v>1420</v>
      </c>
      <c r="I33" s="52">
        <v>0</v>
      </c>
      <c r="J33" s="102">
        <v>20000</v>
      </c>
      <c r="K33" s="52">
        <v>0</v>
      </c>
      <c r="L33" s="102">
        <f t="shared" si="2"/>
        <v>20000</v>
      </c>
    </row>
    <row r="34" spans="1:12" ht="12.75" customHeight="1">
      <c r="A34" s="4"/>
      <c r="B34" s="104" t="s">
        <v>32</v>
      </c>
      <c r="C34" s="57" t="s">
        <v>33</v>
      </c>
      <c r="D34" s="40">
        <v>7214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8">
        <v>8900</v>
      </c>
      <c r="K34" s="47">
        <v>0</v>
      </c>
      <c r="L34" s="48">
        <f t="shared" si="2"/>
        <v>8900</v>
      </c>
    </row>
    <row r="35" spans="2:12" ht="25.5">
      <c r="B35" s="108" t="s">
        <v>80</v>
      </c>
      <c r="C35" s="44" t="s">
        <v>106</v>
      </c>
      <c r="D35" s="59">
        <v>0</v>
      </c>
      <c r="E35" s="59">
        <v>0</v>
      </c>
      <c r="F35" s="49">
        <v>80000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47">
        <f t="shared" si="2"/>
        <v>0</v>
      </c>
    </row>
    <row r="36" spans="2:12" ht="12.75">
      <c r="B36" s="108" t="s">
        <v>81</v>
      </c>
      <c r="C36" s="44" t="s">
        <v>89</v>
      </c>
      <c r="D36" s="59">
        <v>0</v>
      </c>
      <c r="E36" s="59">
        <v>0</v>
      </c>
      <c r="F36" s="49">
        <v>500000</v>
      </c>
      <c r="G36" s="59">
        <v>0</v>
      </c>
      <c r="H36" s="49">
        <v>20332</v>
      </c>
      <c r="I36" s="59">
        <v>0</v>
      </c>
      <c r="J36" s="59">
        <v>0</v>
      </c>
      <c r="K36" s="59">
        <v>0</v>
      </c>
      <c r="L36" s="47">
        <f t="shared" si="2"/>
        <v>0</v>
      </c>
    </row>
    <row r="37" spans="2:12" ht="25.5">
      <c r="B37" s="108" t="s">
        <v>83</v>
      </c>
      <c r="C37" s="44" t="s">
        <v>88</v>
      </c>
      <c r="D37" s="59">
        <v>0</v>
      </c>
      <c r="E37" s="59">
        <v>0</v>
      </c>
      <c r="F37" s="49">
        <v>20000</v>
      </c>
      <c r="G37" s="59">
        <v>0</v>
      </c>
      <c r="H37" s="49">
        <v>20000</v>
      </c>
      <c r="I37" s="59">
        <v>0</v>
      </c>
      <c r="J37" s="59">
        <v>0</v>
      </c>
      <c r="K37" s="59">
        <v>0</v>
      </c>
      <c r="L37" s="47">
        <f t="shared" si="2"/>
        <v>0</v>
      </c>
    </row>
    <row r="38" spans="2:12" ht="25.5">
      <c r="B38" s="108" t="s">
        <v>84</v>
      </c>
      <c r="C38" s="44" t="s">
        <v>85</v>
      </c>
      <c r="D38" s="49">
        <v>739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47">
        <f t="shared" si="2"/>
        <v>0</v>
      </c>
    </row>
    <row r="39" spans="2:12" ht="12.75">
      <c r="B39" s="108" t="s">
        <v>90</v>
      </c>
      <c r="C39" s="44" t="s">
        <v>91</v>
      </c>
      <c r="D39" s="59">
        <v>0</v>
      </c>
      <c r="E39" s="59">
        <v>0</v>
      </c>
      <c r="F39" s="49">
        <v>5000</v>
      </c>
      <c r="G39" s="59">
        <v>0</v>
      </c>
      <c r="H39" s="49">
        <v>2500</v>
      </c>
      <c r="I39" s="59">
        <v>0</v>
      </c>
      <c r="J39" s="49">
        <v>5000</v>
      </c>
      <c r="K39" s="59">
        <v>0</v>
      </c>
      <c r="L39" s="48">
        <f t="shared" si="2"/>
        <v>5000</v>
      </c>
    </row>
    <row r="40" spans="2:12" ht="12.75">
      <c r="B40" s="108" t="s">
        <v>92</v>
      </c>
      <c r="C40" s="44" t="s">
        <v>93</v>
      </c>
      <c r="D40" s="59">
        <v>0</v>
      </c>
      <c r="E40" s="59">
        <v>0</v>
      </c>
      <c r="F40" s="49">
        <v>10000</v>
      </c>
      <c r="G40" s="59">
        <v>0</v>
      </c>
      <c r="H40" s="49">
        <v>4300</v>
      </c>
      <c r="I40" s="59">
        <v>0</v>
      </c>
      <c r="J40" s="49">
        <v>1000</v>
      </c>
      <c r="K40" s="59">
        <v>0</v>
      </c>
      <c r="L40" s="48">
        <f t="shared" si="2"/>
        <v>1000</v>
      </c>
    </row>
    <row r="41" spans="2:12" ht="12.75">
      <c r="B41" s="109" t="s">
        <v>100</v>
      </c>
      <c r="C41" s="95" t="s">
        <v>98</v>
      </c>
      <c r="D41" s="59">
        <v>0</v>
      </c>
      <c r="E41" s="59">
        <v>0</v>
      </c>
      <c r="F41" s="59">
        <v>0</v>
      </c>
      <c r="G41" s="59">
        <v>0</v>
      </c>
      <c r="H41" s="49">
        <v>1</v>
      </c>
      <c r="I41" s="59">
        <v>0</v>
      </c>
      <c r="J41" s="49">
        <v>1200</v>
      </c>
      <c r="K41" s="59">
        <v>0</v>
      </c>
      <c r="L41" s="48">
        <f t="shared" si="2"/>
        <v>1200</v>
      </c>
    </row>
    <row r="42" spans="2:12" ht="12.75">
      <c r="B42" s="109" t="s">
        <v>101</v>
      </c>
      <c r="C42" s="95" t="s">
        <v>102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49">
        <v>10000</v>
      </c>
      <c r="K42" s="59">
        <v>0</v>
      </c>
      <c r="L42" s="48">
        <f t="shared" si="2"/>
        <v>10000</v>
      </c>
    </row>
    <row r="43" spans="1:12" ht="12.75" customHeight="1">
      <c r="A43" s="8" t="s">
        <v>11</v>
      </c>
      <c r="B43" s="9">
        <v>30</v>
      </c>
      <c r="C43" s="44" t="s">
        <v>71</v>
      </c>
      <c r="D43" s="50">
        <f aca="true" t="shared" si="3" ref="D43:I43">SUM(D30:D42)</f>
        <v>34710</v>
      </c>
      <c r="E43" s="50">
        <f t="shared" si="3"/>
        <v>4035</v>
      </c>
      <c r="F43" s="50">
        <f t="shared" si="3"/>
        <v>627676</v>
      </c>
      <c r="G43" s="50">
        <f t="shared" si="3"/>
        <v>4175</v>
      </c>
      <c r="H43" s="50">
        <f t="shared" si="3"/>
        <v>59809</v>
      </c>
      <c r="I43" s="50">
        <f t="shared" si="3"/>
        <v>4175</v>
      </c>
      <c r="J43" s="50">
        <f>SUM(J30:J42)</f>
        <v>70394</v>
      </c>
      <c r="K43" s="50">
        <f>SUM(K30:K42)</f>
        <v>5200</v>
      </c>
      <c r="L43" s="50">
        <f>SUM(L30:L42)</f>
        <v>75594</v>
      </c>
    </row>
    <row r="44" spans="1:12" ht="12.75" customHeight="1">
      <c r="A44" s="4" t="s">
        <v>11</v>
      </c>
      <c r="B44" s="45">
        <v>0.09</v>
      </c>
      <c r="C44" s="61" t="s">
        <v>26</v>
      </c>
      <c r="D44" s="60">
        <f aca="true" t="shared" si="4" ref="D44:L44">D43</f>
        <v>34710</v>
      </c>
      <c r="E44" s="60">
        <f t="shared" si="4"/>
        <v>4035</v>
      </c>
      <c r="F44" s="50">
        <f>F43</f>
        <v>627676</v>
      </c>
      <c r="G44" s="60">
        <f>G43</f>
        <v>4175</v>
      </c>
      <c r="H44" s="60">
        <f t="shared" si="4"/>
        <v>59809</v>
      </c>
      <c r="I44" s="60">
        <f t="shared" si="4"/>
        <v>4175</v>
      </c>
      <c r="J44" s="50">
        <f t="shared" si="4"/>
        <v>70394</v>
      </c>
      <c r="K44" s="60">
        <f t="shared" si="4"/>
        <v>5200</v>
      </c>
      <c r="L44" s="60">
        <f t="shared" si="4"/>
        <v>75594</v>
      </c>
    </row>
    <row r="45" spans="1:12" ht="12.75" customHeight="1">
      <c r="A45" s="4" t="s">
        <v>11</v>
      </c>
      <c r="B45" s="64">
        <v>3451</v>
      </c>
      <c r="C45" s="61" t="s">
        <v>2</v>
      </c>
      <c r="D45" s="65">
        <f aca="true" t="shared" si="5" ref="D45:L45">D44</f>
        <v>34710</v>
      </c>
      <c r="E45" s="65">
        <f t="shared" si="5"/>
        <v>4035</v>
      </c>
      <c r="F45" s="50">
        <f t="shared" si="5"/>
        <v>627676</v>
      </c>
      <c r="G45" s="65">
        <f t="shared" si="5"/>
        <v>4175</v>
      </c>
      <c r="H45" s="65">
        <f t="shared" si="5"/>
        <v>59809</v>
      </c>
      <c r="I45" s="65">
        <f t="shared" si="5"/>
        <v>4175</v>
      </c>
      <c r="J45" s="50">
        <f t="shared" si="5"/>
        <v>70394</v>
      </c>
      <c r="K45" s="65">
        <f t="shared" si="5"/>
        <v>5200</v>
      </c>
      <c r="L45" s="65">
        <f t="shared" si="5"/>
        <v>75594</v>
      </c>
    </row>
    <row r="46" spans="1:12" ht="12.75">
      <c r="A46" s="4"/>
      <c r="B46" s="64"/>
      <c r="C46" s="57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 customHeight="1">
      <c r="A47" s="8" t="s">
        <v>13</v>
      </c>
      <c r="B47" s="42">
        <v>3454</v>
      </c>
      <c r="C47" s="39" t="s">
        <v>70</v>
      </c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 customHeight="1">
      <c r="A48" s="4"/>
      <c r="B48" s="68">
        <v>2</v>
      </c>
      <c r="C48" s="57" t="s">
        <v>50</v>
      </c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 customHeight="1">
      <c r="A49" s="4"/>
      <c r="B49" s="70">
        <v>2.112</v>
      </c>
      <c r="C49" s="61" t="s">
        <v>36</v>
      </c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 customHeight="1">
      <c r="A50" s="4"/>
      <c r="B50" s="104" t="s">
        <v>37</v>
      </c>
      <c r="C50" s="57" t="s">
        <v>16</v>
      </c>
      <c r="D50" s="66">
        <v>9243</v>
      </c>
      <c r="E50" s="66">
        <v>7849</v>
      </c>
      <c r="F50" s="48">
        <v>6466</v>
      </c>
      <c r="G50" s="66">
        <v>6727</v>
      </c>
      <c r="H50" s="66">
        <v>6466</v>
      </c>
      <c r="I50" s="66">
        <v>6727</v>
      </c>
      <c r="J50" s="48">
        <f>4210+2300</f>
        <v>6510</v>
      </c>
      <c r="K50" s="66">
        <v>10800</v>
      </c>
      <c r="L50" s="66">
        <f aca="true" t="shared" si="6" ref="L50:L58">SUM(J50:K50)</f>
        <v>17310</v>
      </c>
    </row>
    <row r="51" spans="1:12" ht="12.75" customHeight="1">
      <c r="A51" s="4"/>
      <c r="B51" s="104" t="s">
        <v>34</v>
      </c>
      <c r="C51" s="57" t="s">
        <v>18</v>
      </c>
      <c r="D51" s="66">
        <v>591</v>
      </c>
      <c r="E51" s="66">
        <v>89</v>
      </c>
      <c r="F51" s="48">
        <v>50</v>
      </c>
      <c r="G51" s="40">
        <v>89</v>
      </c>
      <c r="H51" s="66">
        <v>50</v>
      </c>
      <c r="I51" s="66">
        <v>89</v>
      </c>
      <c r="J51" s="47">
        <v>0</v>
      </c>
      <c r="K51" s="40">
        <v>100</v>
      </c>
      <c r="L51" s="66">
        <f t="shared" si="6"/>
        <v>100</v>
      </c>
    </row>
    <row r="52" spans="1:12" ht="12.75" customHeight="1">
      <c r="A52" s="4"/>
      <c r="B52" s="104" t="s">
        <v>35</v>
      </c>
      <c r="C52" s="57" t="s">
        <v>20</v>
      </c>
      <c r="D52" s="66">
        <v>3299</v>
      </c>
      <c r="E52" s="66">
        <v>142</v>
      </c>
      <c r="F52" s="48">
        <v>50</v>
      </c>
      <c r="G52" s="40">
        <v>146</v>
      </c>
      <c r="H52" s="66">
        <v>50</v>
      </c>
      <c r="I52" s="66">
        <v>146</v>
      </c>
      <c r="J52" s="48">
        <v>350</v>
      </c>
      <c r="K52" s="40">
        <v>160</v>
      </c>
      <c r="L52" s="66">
        <f t="shared" si="6"/>
        <v>510</v>
      </c>
    </row>
    <row r="53" spans="1:12" ht="25.5">
      <c r="A53" s="4"/>
      <c r="B53" s="104" t="s">
        <v>38</v>
      </c>
      <c r="C53" s="57" t="s">
        <v>66</v>
      </c>
      <c r="D53" s="47">
        <v>0</v>
      </c>
      <c r="E53" s="47">
        <v>0</v>
      </c>
      <c r="F53" s="48">
        <v>1000</v>
      </c>
      <c r="G53" s="47">
        <v>0</v>
      </c>
      <c r="H53" s="48">
        <v>1000</v>
      </c>
      <c r="I53" s="47">
        <v>0</v>
      </c>
      <c r="J53" s="48">
        <v>448</v>
      </c>
      <c r="K53" s="47">
        <v>0</v>
      </c>
      <c r="L53" s="48">
        <f t="shared" si="6"/>
        <v>448</v>
      </c>
    </row>
    <row r="54" spans="1:12" ht="25.5">
      <c r="A54" s="4"/>
      <c r="B54" s="110" t="s">
        <v>54</v>
      </c>
      <c r="C54" s="57" t="s">
        <v>62</v>
      </c>
      <c r="D54" s="59">
        <v>0</v>
      </c>
      <c r="E54" s="59">
        <v>0</v>
      </c>
      <c r="F54" s="49">
        <v>300</v>
      </c>
      <c r="G54" s="59">
        <v>0</v>
      </c>
      <c r="H54" s="49">
        <v>300</v>
      </c>
      <c r="I54" s="59">
        <v>0</v>
      </c>
      <c r="J54" s="59">
        <v>0</v>
      </c>
      <c r="K54" s="59">
        <v>0</v>
      </c>
      <c r="L54" s="59">
        <f t="shared" si="6"/>
        <v>0</v>
      </c>
    </row>
    <row r="55" spans="1:12" ht="25.5">
      <c r="A55" s="4"/>
      <c r="B55" s="110" t="s">
        <v>59</v>
      </c>
      <c r="C55" s="57" t="s">
        <v>63</v>
      </c>
      <c r="D55" s="47">
        <v>0</v>
      </c>
      <c r="E55" s="47">
        <v>0</v>
      </c>
      <c r="F55" s="48">
        <v>2727</v>
      </c>
      <c r="G55" s="47">
        <v>0</v>
      </c>
      <c r="H55" s="48">
        <v>2727</v>
      </c>
      <c r="I55" s="47">
        <v>0</v>
      </c>
      <c r="J55" s="47">
        <v>0</v>
      </c>
      <c r="K55" s="47">
        <v>0</v>
      </c>
      <c r="L55" s="47">
        <f t="shared" si="6"/>
        <v>0</v>
      </c>
    </row>
    <row r="56" spans="1:12" ht="25.5">
      <c r="A56" s="4"/>
      <c r="B56" s="110" t="s">
        <v>86</v>
      </c>
      <c r="C56" s="57" t="s">
        <v>87</v>
      </c>
      <c r="D56" s="47">
        <v>0</v>
      </c>
      <c r="E56" s="47">
        <v>0</v>
      </c>
      <c r="F56" s="48">
        <v>78</v>
      </c>
      <c r="G56" s="47">
        <v>0</v>
      </c>
      <c r="H56" s="48">
        <v>478</v>
      </c>
      <c r="I56" s="47">
        <v>0</v>
      </c>
      <c r="J56" s="47">
        <v>0</v>
      </c>
      <c r="K56" s="47">
        <v>0</v>
      </c>
      <c r="L56" s="47">
        <f t="shared" si="6"/>
        <v>0</v>
      </c>
    </row>
    <row r="57" spans="1:12" ht="25.5">
      <c r="A57" s="53"/>
      <c r="B57" s="113" t="s">
        <v>99</v>
      </c>
      <c r="C57" s="94" t="s">
        <v>104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2">
        <f>47952-6780</f>
        <v>41172</v>
      </c>
      <c r="K57" s="63">
        <v>0</v>
      </c>
      <c r="L57" s="62">
        <f t="shared" si="6"/>
        <v>41172</v>
      </c>
    </row>
    <row r="58" spans="1:12" ht="25.5">
      <c r="A58" s="4"/>
      <c r="B58" s="110" t="s">
        <v>103</v>
      </c>
      <c r="C58" s="57" t="s">
        <v>105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49">
        <v>3600</v>
      </c>
      <c r="K58" s="59">
        <v>0</v>
      </c>
      <c r="L58" s="49">
        <f t="shared" si="6"/>
        <v>3600</v>
      </c>
    </row>
    <row r="59" spans="1:12" ht="12.75" customHeight="1">
      <c r="A59" s="4" t="s">
        <v>11</v>
      </c>
      <c r="B59" s="70">
        <v>2.112</v>
      </c>
      <c r="C59" s="61" t="s">
        <v>36</v>
      </c>
      <c r="D59" s="50">
        <f aca="true" t="shared" si="7" ref="D59:I59">SUM(D50:D58)</f>
        <v>13133</v>
      </c>
      <c r="E59" s="50">
        <f t="shared" si="7"/>
        <v>8080</v>
      </c>
      <c r="F59" s="50">
        <f t="shared" si="7"/>
        <v>10671</v>
      </c>
      <c r="G59" s="50">
        <f t="shared" si="7"/>
        <v>6962</v>
      </c>
      <c r="H59" s="50">
        <f t="shared" si="7"/>
        <v>11071</v>
      </c>
      <c r="I59" s="50">
        <f t="shared" si="7"/>
        <v>6962</v>
      </c>
      <c r="J59" s="50">
        <f>SUM(J50:J58)</f>
        <v>52080</v>
      </c>
      <c r="K59" s="50">
        <f>SUM(K50:K58)</f>
        <v>11060</v>
      </c>
      <c r="L59" s="50">
        <f>SUM(L50:L58)</f>
        <v>63140</v>
      </c>
    </row>
    <row r="60" spans="1:12" ht="12.75" customHeight="1">
      <c r="A60" s="4"/>
      <c r="B60" s="64"/>
      <c r="C60" s="61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25.5">
      <c r="A61" s="4"/>
      <c r="B61" s="71">
        <v>2.201</v>
      </c>
      <c r="C61" s="61" t="s">
        <v>94</v>
      </c>
      <c r="D61" s="67"/>
      <c r="E61" s="67"/>
      <c r="F61" s="67"/>
      <c r="G61" s="67"/>
      <c r="H61" s="67"/>
      <c r="I61" s="67"/>
      <c r="J61" s="67"/>
      <c r="K61" s="67"/>
      <c r="L61" s="67"/>
    </row>
    <row r="62" spans="2:12" ht="12.75" customHeight="1">
      <c r="B62" s="104" t="s">
        <v>37</v>
      </c>
      <c r="C62" s="57" t="s">
        <v>16</v>
      </c>
      <c r="D62" s="72">
        <v>5201</v>
      </c>
      <c r="E62" s="59">
        <v>0</v>
      </c>
      <c r="F62" s="72">
        <v>4100</v>
      </c>
      <c r="G62" s="59">
        <v>0</v>
      </c>
      <c r="H62" s="72">
        <v>8200</v>
      </c>
      <c r="I62" s="59">
        <v>0</v>
      </c>
      <c r="J62" s="49">
        <f>5280+820</f>
        <v>6100</v>
      </c>
      <c r="K62" s="59">
        <v>0</v>
      </c>
      <c r="L62" s="49">
        <f>SUM(J62:K62)</f>
        <v>6100</v>
      </c>
    </row>
    <row r="63" spans="2:12" ht="12.75" customHeight="1">
      <c r="B63" s="111" t="s">
        <v>34</v>
      </c>
      <c r="C63" s="44" t="s">
        <v>18</v>
      </c>
      <c r="D63" s="72">
        <v>1082</v>
      </c>
      <c r="E63" s="59">
        <v>0</v>
      </c>
      <c r="F63" s="72">
        <v>500</v>
      </c>
      <c r="G63" s="59">
        <v>0</v>
      </c>
      <c r="H63" s="72">
        <v>1000</v>
      </c>
      <c r="I63" s="59">
        <v>0</v>
      </c>
      <c r="J63" s="49">
        <f>500+500</f>
        <v>1000</v>
      </c>
      <c r="K63" s="59">
        <v>0</v>
      </c>
      <c r="L63" s="49">
        <f>SUM(J63:K63)</f>
        <v>1000</v>
      </c>
    </row>
    <row r="64" spans="1:12" ht="12.75" customHeight="1">
      <c r="A64" s="4"/>
      <c r="B64" s="104" t="s">
        <v>35</v>
      </c>
      <c r="C64" s="57" t="s">
        <v>20</v>
      </c>
      <c r="D64" s="73">
        <v>900</v>
      </c>
      <c r="E64" s="63">
        <v>0</v>
      </c>
      <c r="F64" s="73">
        <v>800</v>
      </c>
      <c r="G64" s="63">
        <v>0</v>
      </c>
      <c r="H64" s="73">
        <v>1600</v>
      </c>
      <c r="I64" s="63">
        <v>0</v>
      </c>
      <c r="J64" s="62">
        <v>1000</v>
      </c>
      <c r="K64" s="59">
        <v>0</v>
      </c>
      <c r="L64" s="62">
        <f>SUM(J64:K64)</f>
        <v>1000</v>
      </c>
    </row>
    <row r="65" spans="1:12" ht="25.5">
      <c r="A65" s="4" t="s">
        <v>11</v>
      </c>
      <c r="B65" s="71">
        <v>2.201</v>
      </c>
      <c r="C65" s="61" t="s">
        <v>94</v>
      </c>
      <c r="D65" s="50">
        <f aca="true" t="shared" si="8" ref="D65:L65">SUM(D62:D64)</f>
        <v>7183</v>
      </c>
      <c r="E65" s="51">
        <f t="shared" si="8"/>
        <v>0</v>
      </c>
      <c r="F65" s="50">
        <f>SUM(F62:F64)</f>
        <v>5400</v>
      </c>
      <c r="G65" s="51">
        <f>SUM(G62:G64)</f>
        <v>0</v>
      </c>
      <c r="H65" s="50">
        <f t="shared" si="8"/>
        <v>10800</v>
      </c>
      <c r="I65" s="51">
        <f t="shared" si="8"/>
        <v>0</v>
      </c>
      <c r="J65" s="50">
        <f t="shared" si="8"/>
        <v>8100</v>
      </c>
      <c r="K65" s="51">
        <f t="shared" si="8"/>
        <v>0</v>
      </c>
      <c r="L65" s="50">
        <f t="shared" si="8"/>
        <v>8100</v>
      </c>
    </row>
    <row r="66" spans="3:12" ht="12.75" customHeight="1">
      <c r="C66" s="39"/>
      <c r="D66" s="66"/>
      <c r="E66" s="48"/>
      <c r="F66" s="66"/>
      <c r="G66" s="47"/>
      <c r="H66" s="66"/>
      <c r="I66" s="48"/>
      <c r="J66" s="66"/>
      <c r="K66" s="47"/>
      <c r="L66" s="66"/>
    </row>
    <row r="67" spans="2:12" ht="12.75" customHeight="1">
      <c r="B67" s="71">
        <v>2.206</v>
      </c>
      <c r="C67" s="39" t="s">
        <v>68</v>
      </c>
      <c r="D67" s="66"/>
      <c r="E67" s="48"/>
      <c r="F67" s="66"/>
      <c r="G67" s="47"/>
      <c r="H67" s="66"/>
      <c r="I67" s="48"/>
      <c r="J67" s="66"/>
      <c r="K67" s="47"/>
      <c r="L67" s="66"/>
    </row>
    <row r="68" spans="1:12" ht="27" customHeight="1">
      <c r="A68" s="4"/>
      <c r="B68" s="5">
        <v>64</v>
      </c>
      <c r="C68" s="57" t="s">
        <v>79</v>
      </c>
      <c r="D68" s="66"/>
      <c r="E68" s="48"/>
      <c r="F68" s="66"/>
      <c r="G68" s="47"/>
      <c r="H68" s="66"/>
      <c r="I68" s="48"/>
      <c r="J68" s="66"/>
      <c r="K68" s="47"/>
      <c r="L68" s="66"/>
    </row>
    <row r="69" spans="1:12" ht="12.75" customHeight="1">
      <c r="A69" s="4"/>
      <c r="B69" s="112">
        <v>64.005</v>
      </c>
      <c r="C69" s="57" t="s">
        <v>33</v>
      </c>
      <c r="D69" s="47"/>
      <c r="E69" s="47"/>
      <c r="F69" s="48">
        <v>2200</v>
      </c>
      <c r="G69" s="47"/>
      <c r="H69" s="48">
        <v>2200</v>
      </c>
      <c r="I69" s="47"/>
      <c r="J69" s="48">
        <v>2200</v>
      </c>
      <c r="K69" s="47"/>
      <c r="L69" s="48">
        <f>J69</f>
        <v>2200</v>
      </c>
    </row>
    <row r="70" spans="1:12" ht="12.75" customHeight="1">
      <c r="A70" s="4" t="s">
        <v>11</v>
      </c>
      <c r="B70" s="71">
        <v>2.206</v>
      </c>
      <c r="C70" s="61" t="s">
        <v>68</v>
      </c>
      <c r="D70" s="51">
        <f aca="true" t="shared" si="9" ref="D70:L70">D69</f>
        <v>0</v>
      </c>
      <c r="E70" s="51">
        <f t="shared" si="9"/>
        <v>0</v>
      </c>
      <c r="F70" s="50">
        <f>F69</f>
        <v>2200</v>
      </c>
      <c r="G70" s="51">
        <f>G69</f>
        <v>0</v>
      </c>
      <c r="H70" s="50">
        <f t="shared" si="9"/>
        <v>2200</v>
      </c>
      <c r="I70" s="51">
        <f t="shared" si="9"/>
        <v>0</v>
      </c>
      <c r="J70" s="50">
        <f t="shared" si="9"/>
        <v>2200</v>
      </c>
      <c r="K70" s="51">
        <f t="shared" si="9"/>
        <v>0</v>
      </c>
      <c r="L70" s="50">
        <f t="shared" si="9"/>
        <v>2200</v>
      </c>
    </row>
    <row r="71" spans="1:12" ht="12" customHeight="1">
      <c r="A71" s="4"/>
      <c r="B71" s="5"/>
      <c r="C71" s="61"/>
      <c r="D71" s="66"/>
      <c r="E71" s="48"/>
      <c r="F71" s="66"/>
      <c r="G71" s="47"/>
      <c r="H71" s="66"/>
      <c r="I71" s="48"/>
      <c r="J71" s="66"/>
      <c r="K71" s="47"/>
      <c r="L71" s="66"/>
    </row>
    <row r="72" spans="1:12" ht="12.75" customHeight="1">
      <c r="A72" s="4"/>
      <c r="B72" s="74">
        <v>2.8</v>
      </c>
      <c r="C72" s="61" t="s">
        <v>39</v>
      </c>
      <c r="D72" s="67"/>
      <c r="E72" s="75"/>
      <c r="F72" s="67"/>
      <c r="G72" s="76"/>
      <c r="H72" s="67"/>
      <c r="I72" s="75"/>
      <c r="J72" s="67"/>
      <c r="K72" s="76"/>
      <c r="L72" s="67"/>
    </row>
    <row r="73" spans="2:12" ht="12.75" customHeight="1">
      <c r="B73" s="9">
        <v>41</v>
      </c>
      <c r="C73" s="44" t="s">
        <v>69</v>
      </c>
      <c r="D73" s="67"/>
      <c r="E73" s="75"/>
      <c r="F73" s="67"/>
      <c r="G73" s="76"/>
      <c r="H73" s="67"/>
      <c r="I73" s="75"/>
      <c r="J73" s="67"/>
      <c r="K73" s="76"/>
      <c r="L73" s="67"/>
    </row>
    <row r="74" spans="2:12" ht="24" customHeight="1">
      <c r="B74" s="77">
        <v>41.005</v>
      </c>
      <c r="C74" s="44" t="s">
        <v>78</v>
      </c>
      <c r="D74" s="76"/>
      <c r="E74" s="76"/>
      <c r="F74" s="75"/>
      <c r="G74" s="75">
        <v>8000</v>
      </c>
      <c r="H74" s="75"/>
      <c r="I74" s="75">
        <v>8000</v>
      </c>
      <c r="J74" s="75"/>
      <c r="K74" s="75">
        <v>8000</v>
      </c>
      <c r="L74" s="67">
        <f>K74</f>
        <v>8000</v>
      </c>
    </row>
    <row r="75" spans="1:12" ht="12.75" customHeight="1">
      <c r="A75" s="8" t="s">
        <v>11</v>
      </c>
      <c r="B75" s="9">
        <v>41</v>
      </c>
      <c r="C75" s="44" t="s">
        <v>69</v>
      </c>
      <c r="D75" s="78">
        <f aca="true" t="shared" si="10" ref="D75:L75">D74</f>
        <v>0</v>
      </c>
      <c r="E75" s="78">
        <f t="shared" si="10"/>
        <v>0</v>
      </c>
      <c r="F75" s="78">
        <f>F74</f>
        <v>0</v>
      </c>
      <c r="G75" s="79">
        <f>G74</f>
        <v>8000</v>
      </c>
      <c r="H75" s="78">
        <f t="shared" si="10"/>
        <v>0</v>
      </c>
      <c r="I75" s="79">
        <f t="shared" si="10"/>
        <v>8000</v>
      </c>
      <c r="J75" s="78">
        <f t="shared" si="10"/>
        <v>0</v>
      </c>
      <c r="K75" s="79">
        <f t="shared" si="10"/>
        <v>8000</v>
      </c>
      <c r="L75" s="79">
        <f t="shared" si="10"/>
        <v>8000</v>
      </c>
    </row>
    <row r="76" spans="3:12" ht="12.75" customHeight="1">
      <c r="C76" s="44"/>
      <c r="D76" s="67"/>
      <c r="E76" s="75"/>
      <c r="F76" s="67"/>
      <c r="G76" s="76"/>
      <c r="H76" s="67"/>
      <c r="I76" s="75"/>
      <c r="J76" s="67"/>
      <c r="K76" s="76"/>
      <c r="L76" s="67"/>
    </row>
    <row r="77" spans="2:12" ht="12.75" customHeight="1">
      <c r="B77" s="9">
        <v>60</v>
      </c>
      <c r="C77" s="44" t="s">
        <v>40</v>
      </c>
      <c r="D77" s="67"/>
      <c r="E77" s="75"/>
      <c r="F77" s="67"/>
      <c r="G77" s="76"/>
      <c r="H77" s="67"/>
      <c r="I77" s="75"/>
      <c r="J77" s="67"/>
      <c r="K77" s="76"/>
      <c r="L77" s="67"/>
    </row>
    <row r="78" spans="1:12" ht="12.75" customHeight="1">
      <c r="A78" s="4"/>
      <c r="B78" s="104" t="s">
        <v>15</v>
      </c>
      <c r="C78" s="57" t="s">
        <v>16</v>
      </c>
      <c r="D78" s="66">
        <v>2495</v>
      </c>
      <c r="E78" s="47">
        <v>0</v>
      </c>
      <c r="F78" s="66">
        <v>2500</v>
      </c>
      <c r="G78" s="47">
        <v>0</v>
      </c>
      <c r="H78" s="66">
        <v>2500</v>
      </c>
      <c r="I78" s="47">
        <v>0</v>
      </c>
      <c r="J78" s="48">
        <v>4335</v>
      </c>
      <c r="K78" s="47">
        <v>0</v>
      </c>
      <c r="L78" s="48">
        <f>SUM(J78:K78)</f>
        <v>4335</v>
      </c>
    </row>
    <row r="79" spans="1:12" ht="12.75" customHeight="1">
      <c r="A79" s="4"/>
      <c r="B79" s="104" t="s">
        <v>17</v>
      </c>
      <c r="C79" s="57" t="s">
        <v>18</v>
      </c>
      <c r="D79" s="66">
        <v>197</v>
      </c>
      <c r="E79" s="47">
        <v>0</v>
      </c>
      <c r="F79" s="48">
        <v>25</v>
      </c>
      <c r="G79" s="47">
        <v>0</v>
      </c>
      <c r="H79" s="66">
        <v>25</v>
      </c>
      <c r="I79" s="47">
        <v>0</v>
      </c>
      <c r="J79" s="47">
        <v>0</v>
      </c>
      <c r="K79" s="47">
        <v>0</v>
      </c>
      <c r="L79" s="47">
        <f>SUM(J79:K79)</f>
        <v>0</v>
      </c>
    </row>
    <row r="80" spans="2:12" ht="12.75" customHeight="1">
      <c r="B80" s="111" t="s">
        <v>19</v>
      </c>
      <c r="C80" s="44" t="s">
        <v>20</v>
      </c>
      <c r="D80" s="72">
        <v>180</v>
      </c>
      <c r="E80" s="59">
        <v>0</v>
      </c>
      <c r="F80" s="49">
        <v>25</v>
      </c>
      <c r="G80" s="59">
        <v>0</v>
      </c>
      <c r="H80" s="72">
        <v>25</v>
      </c>
      <c r="I80" s="59">
        <v>0</v>
      </c>
      <c r="J80" s="59">
        <v>0</v>
      </c>
      <c r="K80" s="59">
        <v>0</v>
      </c>
      <c r="L80" s="59">
        <f>SUM(J80:K80)</f>
        <v>0</v>
      </c>
    </row>
    <row r="81" spans="1:12" ht="12.75">
      <c r="A81" s="4" t="s">
        <v>11</v>
      </c>
      <c r="B81" s="5">
        <v>60</v>
      </c>
      <c r="C81" s="57" t="s">
        <v>40</v>
      </c>
      <c r="D81" s="50">
        <f aca="true" t="shared" si="11" ref="D81:L81">SUM(D78:D80)</f>
        <v>2872</v>
      </c>
      <c r="E81" s="51">
        <f t="shared" si="11"/>
        <v>0</v>
      </c>
      <c r="F81" s="50">
        <f t="shared" si="11"/>
        <v>2550</v>
      </c>
      <c r="G81" s="51">
        <f t="shared" si="11"/>
        <v>0</v>
      </c>
      <c r="H81" s="50">
        <f t="shared" si="11"/>
        <v>2550</v>
      </c>
      <c r="I81" s="51">
        <f t="shared" si="11"/>
        <v>0</v>
      </c>
      <c r="J81" s="50">
        <f t="shared" si="11"/>
        <v>4335</v>
      </c>
      <c r="K81" s="51">
        <f t="shared" si="11"/>
        <v>0</v>
      </c>
      <c r="L81" s="50">
        <f t="shared" si="11"/>
        <v>4335</v>
      </c>
    </row>
    <row r="82" spans="1:12" ht="12.75" customHeight="1">
      <c r="A82" s="4"/>
      <c r="B82" s="5"/>
      <c r="C82" s="57"/>
      <c r="D82" s="66"/>
      <c r="E82" s="48"/>
      <c r="F82" s="66"/>
      <c r="G82" s="47"/>
      <c r="H82" s="66"/>
      <c r="I82" s="48"/>
      <c r="J82" s="66"/>
      <c r="K82" s="47"/>
      <c r="L82" s="66"/>
    </row>
    <row r="83" spans="1:12" ht="12.75" customHeight="1">
      <c r="A83" s="4"/>
      <c r="B83" s="5">
        <v>61</v>
      </c>
      <c r="C83" s="57" t="s">
        <v>41</v>
      </c>
      <c r="D83" s="69"/>
      <c r="E83" s="80"/>
      <c r="F83" s="69"/>
      <c r="G83" s="81"/>
      <c r="H83" s="69"/>
      <c r="I83" s="80"/>
      <c r="J83" s="69"/>
      <c r="K83" s="81"/>
      <c r="L83" s="69"/>
    </row>
    <row r="84" spans="1:12" ht="12.75" customHeight="1">
      <c r="A84" s="4"/>
      <c r="B84" s="104" t="s">
        <v>21</v>
      </c>
      <c r="C84" s="57" t="s">
        <v>16</v>
      </c>
      <c r="D84" s="66">
        <v>3287</v>
      </c>
      <c r="E84" s="47">
        <v>0</v>
      </c>
      <c r="F84" s="66">
        <v>3300</v>
      </c>
      <c r="G84" s="47">
        <v>0</v>
      </c>
      <c r="H84" s="66">
        <v>5800</v>
      </c>
      <c r="I84" s="47">
        <v>0</v>
      </c>
      <c r="J84" s="48">
        <v>4200</v>
      </c>
      <c r="K84" s="47">
        <v>0</v>
      </c>
      <c r="L84" s="48">
        <f>SUM(J84:K84)</f>
        <v>4200</v>
      </c>
    </row>
    <row r="85" spans="1:12" ht="12.75" customHeight="1">
      <c r="A85" s="53"/>
      <c r="B85" s="105" t="s">
        <v>22</v>
      </c>
      <c r="C85" s="94" t="s">
        <v>18</v>
      </c>
      <c r="D85" s="73">
        <v>322</v>
      </c>
      <c r="E85" s="63">
        <v>0</v>
      </c>
      <c r="F85" s="62">
        <v>25</v>
      </c>
      <c r="G85" s="63">
        <v>0</v>
      </c>
      <c r="H85" s="73">
        <v>125</v>
      </c>
      <c r="I85" s="63">
        <v>0</v>
      </c>
      <c r="J85" s="63">
        <v>0</v>
      </c>
      <c r="K85" s="63">
        <v>0</v>
      </c>
      <c r="L85" s="63">
        <f>SUM(J85:K85)</f>
        <v>0</v>
      </c>
    </row>
    <row r="86" spans="1:12" ht="12.75" customHeight="1">
      <c r="A86" s="4"/>
      <c r="B86" s="104" t="s">
        <v>23</v>
      </c>
      <c r="C86" s="57" t="s">
        <v>20</v>
      </c>
      <c r="D86" s="66">
        <v>720</v>
      </c>
      <c r="E86" s="47">
        <v>0</v>
      </c>
      <c r="F86" s="48">
        <v>25</v>
      </c>
      <c r="G86" s="47">
        <v>0</v>
      </c>
      <c r="H86" s="66">
        <v>525</v>
      </c>
      <c r="I86" s="47">
        <v>0</v>
      </c>
      <c r="J86" s="47">
        <v>0</v>
      </c>
      <c r="K86" s="47">
        <v>0</v>
      </c>
      <c r="L86" s="47">
        <f>SUM(J86:K86)</f>
        <v>0</v>
      </c>
    </row>
    <row r="87" spans="1:12" ht="12.75" customHeight="1">
      <c r="A87" s="4" t="s">
        <v>11</v>
      </c>
      <c r="B87" s="5">
        <v>61</v>
      </c>
      <c r="C87" s="57" t="s">
        <v>41</v>
      </c>
      <c r="D87" s="50">
        <f aca="true" t="shared" si="12" ref="D87:L87">SUM(D84:D86)</f>
        <v>4329</v>
      </c>
      <c r="E87" s="51">
        <f t="shared" si="12"/>
        <v>0</v>
      </c>
      <c r="F87" s="50">
        <f>SUM(F84:F86)</f>
        <v>3350</v>
      </c>
      <c r="G87" s="51">
        <f>SUM(G84:G86)</f>
        <v>0</v>
      </c>
      <c r="H87" s="50">
        <f>SUM(H84:H86)</f>
        <v>6450</v>
      </c>
      <c r="I87" s="51">
        <f t="shared" si="12"/>
        <v>0</v>
      </c>
      <c r="J87" s="50">
        <f t="shared" si="12"/>
        <v>4200</v>
      </c>
      <c r="K87" s="51">
        <f t="shared" si="12"/>
        <v>0</v>
      </c>
      <c r="L87" s="50">
        <f t="shared" si="12"/>
        <v>4200</v>
      </c>
    </row>
    <row r="88" spans="1:12" ht="12.75" customHeight="1">
      <c r="A88" s="4"/>
      <c r="B88" s="5"/>
      <c r="C88" s="57"/>
      <c r="D88" s="66"/>
      <c r="E88" s="48"/>
      <c r="F88" s="66"/>
      <c r="G88" s="47"/>
      <c r="H88" s="66"/>
      <c r="I88" s="48"/>
      <c r="J88" s="66"/>
      <c r="K88" s="47"/>
      <c r="L88" s="66"/>
    </row>
    <row r="89" spans="1:12" ht="12.75" customHeight="1">
      <c r="A89" s="4"/>
      <c r="B89" s="5">
        <v>62</v>
      </c>
      <c r="C89" s="57" t="s">
        <v>42</v>
      </c>
      <c r="D89" s="69"/>
      <c r="E89" s="80"/>
      <c r="F89" s="69"/>
      <c r="G89" s="81"/>
      <c r="H89" s="69"/>
      <c r="I89" s="80"/>
      <c r="J89" s="69"/>
      <c r="K89" s="81"/>
      <c r="L89" s="69"/>
    </row>
    <row r="90" spans="1:12" ht="12.75" customHeight="1">
      <c r="A90" s="4"/>
      <c r="B90" s="104" t="s">
        <v>43</v>
      </c>
      <c r="C90" s="57" t="s">
        <v>16</v>
      </c>
      <c r="D90" s="48">
        <v>490</v>
      </c>
      <c r="E90" s="47">
        <v>0</v>
      </c>
      <c r="F90" s="48">
        <v>520</v>
      </c>
      <c r="G90" s="47">
        <v>0</v>
      </c>
      <c r="H90" s="66">
        <v>520</v>
      </c>
      <c r="I90" s="47">
        <v>0</v>
      </c>
      <c r="J90" s="48">
        <v>500</v>
      </c>
      <c r="K90" s="47">
        <v>0</v>
      </c>
      <c r="L90" s="48">
        <f>SUM(J90:K90)</f>
        <v>500</v>
      </c>
    </row>
    <row r="91" spans="1:12" ht="12.75" customHeight="1">
      <c r="A91" s="4"/>
      <c r="B91" s="104" t="s">
        <v>44</v>
      </c>
      <c r="C91" s="57" t="s">
        <v>18</v>
      </c>
      <c r="D91" s="48">
        <v>96</v>
      </c>
      <c r="E91" s="47">
        <v>0</v>
      </c>
      <c r="F91" s="48">
        <v>25</v>
      </c>
      <c r="G91" s="47">
        <v>0</v>
      </c>
      <c r="H91" s="66">
        <v>25</v>
      </c>
      <c r="I91" s="47">
        <v>0</v>
      </c>
      <c r="J91" s="47">
        <v>0</v>
      </c>
      <c r="K91" s="47">
        <v>0</v>
      </c>
      <c r="L91" s="47">
        <f>SUM(J91:K91)</f>
        <v>0</v>
      </c>
    </row>
    <row r="92" spans="1:12" ht="12.75" customHeight="1">
      <c r="A92" s="4"/>
      <c r="B92" s="104" t="s">
        <v>45</v>
      </c>
      <c r="C92" s="57" t="s">
        <v>20</v>
      </c>
      <c r="D92" s="62">
        <v>199</v>
      </c>
      <c r="E92" s="63">
        <v>0</v>
      </c>
      <c r="F92" s="62">
        <v>25</v>
      </c>
      <c r="G92" s="63">
        <v>0</v>
      </c>
      <c r="H92" s="73">
        <v>25</v>
      </c>
      <c r="I92" s="63">
        <v>0</v>
      </c>
      <c r="J92" s="63">
        <v>0</v>
      </c>
      <c r="K92" s="63">
        <v>0</v>
      </c>
      <c r="L92" s="63">
        <f>SUM(J92:K92)</f>
        <v>0</v>
      </c>
    </row>
    <row r="93" spans="1:12" ht="12.75" customHeight="1">
      <c r="A93" s="4" t="s">
        <v>11</v>
      </c>
      <c r="B93" s="5">
        <v>62</v>
      </c>
      <c r="C93" s="57" t="s">
        <v>42</v>
      </c>
      <c r="D93" s="50">
        <f aca="true" t="shared" si="13" ref="D93:L93">SUM(D90:D92)</f>
        <v>785</v>
      </c>
      <c r="E93" s="51">
        <f t="shared" si="13"/>
        <v>0</v>
      </c>
      <c r="F93" s="50">
        <f>SUM(F90:F92)</f>
        <v>570</v>
      </c>
      <c r="G93" s="51">
        <f>SUM(G90:G92)</f>
        <v>0</v>
      </c>
      <c r="H93" s="50">
        <f>SUM(H90:H92)</f>
        <v>570</v>
      </c>
      <c r="I93" s="51">
        <f t="shared" si="13"/>
        <v>0</v>
      </c>
      <c r="J93" s="50">
        <f t="shared" si="13"/>
        <v>500</v>
      </c>
      <c r="K93" s="51">
        <f t="shared" si="13"/>
        <v>0</v>
      </c>
      <c r="L93" s="50">
        <f t="shared" si="13"/>
        <v>500</v>
      </c>
    </row>
    <row r="94" spans="1:12" ht="12.75" customHeight="1">
      <c r="A94" s="4"/>
      <c r="B94" s="5"/>
      <c r="C94" s="57"/>
      <c r="D94" s="66"/>
      <c r="E94" s="48"/>
      <c r="F94" s="66"/>
      <c r="G94" s="47"/>
      <c r="H94" s="66"/>
      <c r="I94" s="48"/>
      <c r="J94" s="66"/>
      <c r="K94" s="47"/>
      <c r="L94" s="66"/>
    </row>
    <row r="95" spans="1:12" ht="12.75" customHeight="1">
      <c r="A95" s="4"/>
      <c r="B95" s="5">
        <v>63</v>
      </c>
      <c r="C95" s="57" t="s">
        <v>46</v>
      </c>
      <c r="D95" s="66"/>
      <c r="E95" s="48"/>
      <c r="F95" s="66"/>
      <c r="G95" s="47"/>
      <c r="H95" s="66"/>
      <c r="I95" s="48"/>
      <c r="J95" s="66"/>
      <c r="K95" s="47"/>
      <c r="L95" s="66"/>
    </row>
    <row r="96" spans="1:12" ht="12.75" customHeight="1">
      <c r="A96" s="4"/>
      <c r="B96" s="104" t="s">
        <v>47</v>
      </c>
      <c r="C96" s="57" t="s">
        <v>16</v>
      </c>
      <c r="D96" s="66">
        <v>2985</v>
      </c>
      <c r="E96" s="47">
        <v>0</v>
      </c>
      <c r="F96" s="66">
        <v>3000</v>
      </c>
      <c r="G96" s="47">
        <v>0</v>
      </c>
      <c r="H96" s="66">
        <v>4400</v>
      </c>
      <c r="I96" s="47">
        <v>0</v>
      </c>
      <c r="J96" s="48">
        <v>2900</v>
      </c>
      <c r="K96" s="47">
        <v>0</v>
      </c>
      <c r="L96" s="48">
        <f>SUM(J96:K96)</f>
        <v>2900</v>
      </c>
    </row>
    <row r="97" spans="1:12" ht="12.75" customHeight="1">
      <c r="A97" s="4"/>
      <c r="B97" s="104" t="s">
        <v>48</v>
      </c>
      <c r="C97" s="57" t="s">
        <v>18</v>
      </c>
      <c r="D97" s="49">
        <v>343</v>
      </c>
      <c r="E97" s="59">
        <v>0</v>
      </c>
      <c r="F97" s="48">
        <v>25</v>
      </c>
      <c r="G97" s="59">
        <v>0</v>
      </c>
      <c r="H97" s="66">
        <v>125</v>
      </c>
      <c r="I97" s="59">
        <v>0</v>
      </c>
      <c r="J97" s="47">
        <v>0</v>
      </c>
      <c r="K97" s="59">
        <v>0</v>
      </c>
      <c r="L97" s="47">
        <f>SUM(J97:K97)</f>
        <v>0</v>
      </c>
    </row>
    <row r="98" spans="1:12" ht="12.75" customHeight="1">
      <c r="A98" s="4"/>
      <c r="B98" s="104" t="s">
        <v>49</v>
      </c>
      <c r="C98" s="57" t="s">
        <v>20</v>
      </c>
      <c r="D98" s="49">
        <v>301</v>
      </c>
      <c r="E98" s="59">
        <v>0</v>
      </c>
      <c r="F98" s="48">
        <v>25</v>
      </c>
      <c r="G98" s="59">
        <v>0</v>
      </c>
      <c r="H98" s="66">
        <v>525</v>
      </c>
      <c r="I98" s="59">
        <v>0</v>
      </c>
      <c r="J98" s="47">
        <v>0</v>
      </c>
      <c r="K98" s="59">
        <v>0</v>
      </c>
      <c r="L98" s="47">
        <f>SUM(J98:K98)</f>
        <v>0</v>
      </c>
    </row>
    <row r="99" spans="1:12" ht="12.75" customHeight="1">
      <c r="A99" s="4" t="s">
        <v>11</v>
      </c>
      <c r="B99" s="5">
        <v>63</v>
      </c>
      <c r="C99" s="57" t="s">
        <v>46</v>
      </c>
      <c r="D99" s="50">
        <f aca="true" t="shared" si="14" ref="D99:L99">SUM(D96:D98)</f>
        <v>3629</v>
      </c>
      <c r="E99" s="51">
        <f t="shared" si="14"/>
        <v>0</v>
      </c>
      <c r="F99" s="50">
        <f>SUM(F96:F98)</f>
        <v>3050</v>
      </c>
      <c r="G99" s="51">
        <f>SUM(G96:G98)</f>
        <v>0</v>
      </c>
      <c r="H99" s="50">
        <f t="shared" si="14"/>
        <v>5050</v>
      </c>
      <c r="I99" s="51">
        <f t="shared" si="14"/>
        <v>0</v>
      </c>
      <c r="J99" s="50">
        <f t="shared" si="14"/>
        <v>2900</v>
      </c>
      <c r="K99" s="51">
        <f t="shared" si="14"/>
        <v>0</v>
      </c>
      <c r="L99" s="50">
        <f t="shared" si="14"/>
        <v>2900</v>
      </c>
    </row>
    <row r="100" spans="1:12" ht="12.75" customHeight="1">
      <c r="A100" s="4" t="s">
        <v>11</v>
      </c>
      <c r="B100" s="74">
        <v>2.8</v>
      </c>
      <c r="C100" s="61" t="s">
        <v>39</v>
      </c>
      <c r="D100" s="62">
        <f aca="true" t="shared" si="15" ref="D100:L100">D99+D93+D87+D81+D75</f>
        <v>11615</v>
      </c>
      <c r="E100" s="63">
        <f t="shared" si="15"/>
        <v>0</v>
      </c>
      <c r="F100" s="62">
        <f t="shared" si="15"/>
        <v>9520</v>
      </c>
      <c r="G100" s="62">
        <f t="shared" si="15"/>
        <v>8000</v>
      </c>
      <c r="H100" s="62">
        <f t="shared" si="15"/>
        <v>14620</v>
      </c>
      <c r="I100" s="62">
        <f t="shared" si="15"/>
        <v>8000</v>
      </c>
      <c r="J100" s="62">
        <f t="shared" si="15"/>
        <v>11935</v>
      </c>
      <c r="K100" s="62">
        <f t="shared" si="15"/>
        <v>8000</v>
      </c>
      <c r="L100" s="62">
        <f t="shared" si="15"/>
        <v>19935</v>
      </c>
    </row>
    <row r="101" spans="1:12" ht="12.75" customHeight="1">
      <c r="A101" s="4" t="s">
        <v>11</v>
      </c>
      <c r="B101" s="68">
        <v>2</v>
      </c>
      <c r="C101" s="57" t="s">
        <v>50</v>
      </c>
      <c r="D101" s="72">
        <f aca="true" t="shared" si="16" ref="D101:L101">D100+D65+D59+D70</f>
        <v>31931</v>
      </c>
      <c r="E101" s="72">
        <f t="shared" si="16"/>
        <v>8080</v>
      </c>
      <c r="F101" s="49">
        <f t="shared" si="16"/>
        <v>27791</v>
      </c>
      <c r="G101" s="72">
        <f t="shared" si="16"/>
        <v>14962</v>
      </c>
      <c r="H101" s="72">
        <f t="shared" si="16"/>
        <v>38691</v>
      </c>
      <c r="I101" s="72">
        <f t="shared" si="16"/>
        <v>14962</v>
      </c>
      <c r="J101" s="49">
        <f t="shared" si="16"/>
        <v>74315</v>
      </c>
      <c r="K101" s="72">
        <f t="shared" si="16"/>
        <v>19060</v>
      </c>
      <c r="L101" s="72">
        <f t="shared" si="16"/>
        <v>93375</v>
      </c>
    </row>
    <row r="102" spans="1:12" ht="12.75" customHeight="1">
      <c r="A102" s="8" t="s">
        <v>11</v>
      </c>
      <c r="B102" s="42">
        <v>3454</v>
      </c>
      <c r="C102" s="39" t="s">
        <v>70</v>
      </c>
      <c r="D102" s="65">
        <f aca="true" t="shared" si="17" ref="D102:L102">D101</f>
        <v>31931</v>
      </c>
      <c r="E102" s="65">
        <f t="shared" si="17"/>
        <v>8080</v>
      </c>
      <c r="F102" s="50">
        <f>F101</f>
        <v>27791</v>
      </c>
      <c r="G102" s="65">
        <f>G101</f>
        <v>14962</v>
      </c>
      <c r="H102" s="65">
        <f>H101</f>
        <v>38691</v>
      </c>
      <c r="I102" s="65">
        <f t="shared" si="17"/>
        <v>14962</v>
      </c>
      <c r="J102" s="50">
        <f t="shared" si="17"/>
        <v>74315</v>
      </c>
      <c r="K102" s="65">
        <f t="shared" si="17"/>
        <v>19060</v>
      </c>
      <c r="L102" s="65">
        <f t="shared" si="17"/>
        <v>93375</v>
      </c>
    </row>
    <row r="103" spans="1:12" ht="12.75" customHeight="1">
      <c r="A103" s="82" t="s">
        <v>11</v>
      </c>
      <c r="B103" s="83"/>
      <c r="C103" s="84" t="s">
        <v>12</v>
      </c>
      <c r="D103" s="65">
        <f aca="true" t="shared" si="18" ref="D103:L103">D102+D45+D25</f>
        <v>71289</v>
      </c>
      <c r="E103" s="65">
        <f t="shared" si="18"/>
        <v>12115</v>
      </c>
      <c r="F103" s="50">
        <f t="shared" si="18"/>
        <v>665467</v>
      </c>
      <c r="G103" s="65">
        <f t="shared" si="18"/>
        <v>19137</v>
      </c>
      <c r="H103" s="65">
        <f t="shared" si="18"/>
        <v>108500</v>
      </c>
      <c r="I103" s="65">
        <f t="shared" si="18"/>
        <v>19137</v>
      </c>
      <c r="J103" s="50">
        <f t="shared" si="18"/>
        <v>154709</v>
      </c>
      <c r="K103" s="65">
        <f t="shared" si="18"/>
        <v>24260</v>
      </c>
      <c r="L103" s="65">
        <f t="shared" si="18"/>
        <v>178969</v>
      </c>
    </row>
    <row r="104" spans="1:12" ht="12.75" customHeight="1">
      <c r="A104" s="4"/>
      <c r="B104" s="5"/>
      <c r="C104" s="61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3:12" ht="12.75" customHeight="1">
      <c r="C105" s="39" t="s">
        <v>51</v>
      </c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25.5">
      <c r="A106" s="4" t="s">
        <v>13</v>
      </c>
      <c r="B106" s="64">
        <v>4575</v>
      </c>
      <c r="C106" s="61" t="s">
        <v>76</v>
      </c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 customHeight="1">
      <c r="A107" s="4"/>
      <c r="B107" s="68">
        <v>6</v>
      </c>
      <c r="C107" s="57" t="s">
        <v>61</v>
      </c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25.5">
      <c r="A108" s="4"/>
      <c r="B108" s="85">
        <v>6.101</v>
      </c>
      <c r="C108" s="61" t="s">
        <v>64</v>
      </c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 customHeight="1">
      <c r="A109" s="4"/>
      <c r="B109" s="110" t="s">
        <v>25</v>
      </c>
      <c r="C109" s="86" t="s">
        <v>52</v>
      </c>
      <c r="D109" s="66">
        <v>113933</v>
      </c>
      <c r="E109" s="47">
        <v>0</v>
      </c>
      <c r="F109" s="48">
        <v>190000</v>
      </c>
      <c r="G109" s="47">
        <v>0</v>
      </c>
      <c r="H109" s="66">
        <v>205000</v>
      </c>
      <c r="I109" s="47">
        <v>0</v>
      </c>
      <c r="J109" s="48">
        <v>190000</v>
      </c>
      <c r="K109" s="47">
        <v>0</v>
      </c>
      <c r="L109" s="48">
        <f>SUM(J109:K109)</f>
        <v>190000</v>
      </c>
    </row>
    <row r="110" spans="1:12" ht="25.5">
      <c r="A110" s="4" t="s">
        <v>11</v>
      </c>
      <c r="B110" s="85">
        <v>6.101</v>
      </c>
      <c r="C110" s="87" t="s">
        <v>64</v>
      </c>
      <c r="D110" s="50">
        <f aca="true" t="shared" si="19" ref="D110:L111">D109</f>
        <v>113933</v>
      </c>
      <c r="E110" s="51">
        <f t="shared" si="19"/>
        <v>0</v>
      </c>
      <c r="F110" s="50">
        <f aca="true" t="shared" si="20" ref="F110:G113">F109</f>
        <v>190000</v>
      </c>
      <c r="G110" s="51">
        <f t="shared" si="20"/>
        <v>0</v>
      </c>
      <c r="H110" s="50">
        <f t="shared" si="19"/>
        <v>205000</v>
      </c>
      <c r="I110" s="51">
        <f t="shared" si="19"/>
        <v>0</v>
      </c>
      <c r="J110" s="50">
        <f t="shared" si="19"/>
        <v>190000</v>
      </c>
      <c r="K110" s="51">
        <f t="shared" si="19"/>
        <v>0</v>
      </c>
      <c r="L110" s="50">
        <f t="shared" si="19"/>
        <v>190000</v>
      </c>
    </row>
    <row r="111" spans="1:23" s="89" customFormat="1" ht="12.75">
      <c r="A111" s="8" t="s">
        <v>11</v>
      </c>
      <c r="B111" s="43">
        <v>6</v>
      </c>
      <c r="C111" s="44" t="s">
        <v>61</v>
      </c>
      <c r="D111" s="50">
        <f>D110</f>
        <v>113933</v>
      </c>
      <c r="E111" s="51">
        <f t="shared" si="19"/>
        <v>0</v>
      </c>
      <c r="F111" s="50">
        <f t="shared" si="20"/>
        <v>190000</v>
      </c>
      <c r="G111" s="51">
        <f t="shared" si="20"/>
        <v>0</v>
      </c>
      <c r="H111" s="50">
        <f t="shared" si="19"/>
        <v>205000</v>
      </c>
      <c r="I111" s="51">
        <f t="shared" si="19"/>
        <v>0</v>
      </c>
      <c r="J111" s="50">
        <f t="shared" si="19"/>
        <v>190000</v>
      </c>
      <c r="K111" s="51">
        <f t="shared" si="19"/>
        <v>0</v>
      </c>
      <c r="L111" s="50">
        <f t="shared" si="19"/>
        <v>190000</v>
      </c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:23" s="89" customFormat="1" ht="25.5">
      <c r="A112" s="53" t="s">
        <v>11</v>
      </c>
      <c r="B112" s="54">
        <v>4575</v>
      </c>
      <c r="C112" s="55" t="s">
        <v>76</v>
      </c>
      <c r="D112" s="50">
        <f aca="true" t="shared" si="21" ref="D112:L113">D111</f>
        <v>113933</v>
      </c>
      <c r="E112" s="51">
        <f t="shared" si="21"/>
        <v>0</v>
      </c>
      <c r="F112" s="50">
        <f t="shared" si="20"/>
        <v>190000</v>
      </c>
      <c r="G112" s="51">
        <f t="shared" si="20"/>
        <v>0</v>
      </c>
      <c r="H112" s="50">
        <f t="shared" si="21"/>
        <v>205000</v>
      </c>
      <c r="I112" s="51">
        <f t="shared" si="21"/>
        <v>0</v>
      </c>
      <c r="J112" s="50">
        <f t="shared" si="21"/>
        <v>190000</v>
      </c>
      <c r="K112" s="51">
        <f t="shared" si="21"/>
        <v>0</v>
      </c>
      <c r="L112" s="50">
        <f t="shared" si="21"/>
        <v>190000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:12" ht="12.75">
      <c r="A113" s="82" t="s">
        <v>11</v>
      </c>
      <c r="B113" s="83"/>
      <c r="C113" s="84" t="s">
        <v>51</v>
      </c>
      <c r="D113" s="50">
        <f t="shared" si="21"/>
        <v>113933</v>
      </c>
      <c r="E113" s="51">
        <f t="shared" si="21"/>
        <v>0</v>
      </c>
      <c r="F113" s="50">
        <f t="shared" si="20"/>
        <v>190000</v>
      </c>
      <c r="G113" s="51">
        <f t="shared" si="20"/>
        <v>0</v>
      </c>
      <c r="H113" s="50">
        <f t="shared" si="21"/>
        <v>205000</v>
      </c>
      <c r="I113" s="51">
        <f t="shared" si="21"/>
        <v>0</v>
      </c>
      <c r="J113" s="50">
        <f t="shared" si="21"/>
        <v>190000</v>
      </c>
      <c r="K113" s="51">
        <f t="shared" si="21"/>
        <v>0</v>
      </c>
      <c r="L113" s="50">
        <f t="shared" si="21"/>
        <v>190000</v>
      </c>
    </row>
    <row r="114" spans="1:12" ht="12.75">
      <c r="A114" s="82" t="s">
        <v>11</v>
      </c>
      <c r="B114" s="83"/>
      <c r="C114" s="84" t="s">
        <v>4</v>
      </c>
      <c r="D114" s="65">
        <f aca="true" t="shared" si="22" ref="D114:L114">D103+D113</f>
        <v>185222</v>
      </c>
      <c r="E114" s="65">
        <f t="shared" si="22"/>
        <v>12115</v>
      </c>
      <c r="F114" s="50">
        <f t="shared" si="22"/>
        <v>855467</v>
      </c>
      <c r="G114" s="65">
        <f t="shared" si="22"/>
        <v>19137</v>
      </c>
      <c r="H114" s="65">
        <f t="shared" si="22"/>
        <v>313500</v>
      </c>
      <c r="I114" s="65">
        <f t="shared" si="22"/>
        <v>19137</v>
      </c>
      <c r="J114" s="50">
        <f t="shared" si="22"/>
        <v>344709</v>
      </c>
      <c r="K114" s="65">
        <f t="shared" si="22"/>
        <v>24260</v>
      </c>
      <c r="L114" s="65">
        <f t="shared" si="22"/>
        <v>368969</v>
      </c>
    </row>
    <row r="115" spans="1:12" ht="12.75">
      <c r="A115" s="4"/>
      <c r="B115" s="5"/>
      <c r="C115" s="103"/>
      <c r="D115" s="66"/>
      <c r="E115" s="90"/>
      <c r="F115" s="66"/>
      <c r="G115" s="66"/>
      <c r="H115" s="66"/>
      <c r="I115" s="66"/>
      <c r="J115" s="66"/>
      <c r="K115" s="66"/>
      <c r="L115" s="66"/>
    </row>
    <row r="116" spans="1:12" ht="12.75">
      <c r="A116" s="8" t="s">
        <v>13</v>
      </c>
      <c r="B116" s="42">
        <v>3451</v>
      </c>
      <c r="C116" s="39" t="s">
        <v>2</v>
      </c>
      <c r="D116" s="91"/>
      <c r="E116" s="66"/>
      <c r="F116" s="91"/>
      <c r="G116" s="91"/>
      <c r="H116" s="91"/>
      <c r="I116" s="91"/>
      <c r="J116" s="91"/>
      <c r="K116" s="91"/>
      <c r="L116" s="91"/>
    </row>
    <row r="117" spans="2:12" ht="12.75">
      <c r="B117" s="45">
        <v>0.911</v>
      </c>
      <c r="C117" s="92" t="s">
        <v>77</v>
      </c>
      <c r="D117" s="91">
        <v>791</v>
      </c>
      <c r="E117" s="48">
        <v>25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</row>
    <row r="118" spans="2:12" ht="12.75">
      <c r="B118" s="45"/>
      <c r="C118" s="92"/>
      <c r="D118" s="91"/>
      <c r="E118" s="48"/>
      <c r="F118" s="80"/>
      <c r="G118" s="80"/>
      <c r="H118" s="80"/>
      <c r="I118" s="80"/>
      <c r="J118" s="80"/>
      <c r="K118" s="81"/>
      <c r="L118" s="81"/>
    </row>
    <row r="119" spans="1:12" ht="25.5">
      <c r="A119" s="4"/>
      <c r="B119" s="64">
        <v>4575</v>
      </c>
      <c r="C119" s="61" t="s">
        <v>3</v>
      </c>
      <c r="D119" s="91"/>
      <c r="E119" s="48"/>
      <c r="F119" s="81"/>
      <c r="G119" s="81"/>
      <c r="H119" s="81"/>
      <c r="I119" s="81"/>
      <c r="J119" s="81"/>
      <c r="K119" s="81"/>
      <c r="L119" s="81"/>
    </row>
    <row r="120" spans="1:12" ht="12.75">
      <c r="A120" s="4"/>
      <c r="B120" s="85">
        <v>0.911</v>
      </c>
      <c r="C120" s="92" t="s">
        <v>77</v>
      </c>
      <c r="D120" s="91">
        <v>549</v>
      </c>
      <c r="E120" s="48" t="s">
        <v>14</v>
      </c>
      <c r="F120" s="81" t="s">
        <v>14</v>
      </c>
      <c r="G120" s="81" t="s">
        <v>14</v>
      </c>
      <c r="H120" s="81" t="s">
        <v>14</v>
      </c>
      <c r="I120" s="81" t="s">
        <v>14</v>
      </c>
      <c r="J120" s="81" t="s">
        <v>14</v>
      </c>
      <c r="K120" s="81" t="s">
        <v>14</v>
      </c>
      <c r="L120" s="81" t="s">
        <v>14</v>
      </c>
    </row>
    <row r="121" spans="1:12" ht="12.75">
      <c r="A121" s="53"/>
      <c r="B121" s="96"/>
      <c r="C121" s="97"/>
      <c r="D121" s="93"/>
      <c r="E121" s="62"/>
      <c r="F121" s="98"/>
      <c r="G121" s="98"/>
      <c r="H121" s="98"/>
      <c r="I121" s="98"/>
      <c r="J121" s="98"/>
      <c r="K121" s="98"/>
      <c r="L121" s="98"/>
    </row>
    <row r="122" spans="6:12" ht="12.75">
      <c r="F122" s="15"/>
      <c r="G122" s="15"/>
      <c r="K122" s="15"/>
      <c r="L122" s="15"/>
    </row>
    <row r="123" spans="6:12" ht="12.75">
      <c r="F123" s="15"/>
      <c r="G123" s="15"/>
      <c r="K123" s="15"/>
      <c r="L123" s="15"/>
    </row>
    <row r="124" spans="6:12" ht="12.75">
      <c r="F124" s="15"/>
      <c r="G124" s="15"/>
      <c r="K124" s="15"/>
      <c r="L124" s="15"/>
    </row>
    <row r="125" spans="6:12" ht="12.75">
      <c r="F125" s="15"/>
      <c r="G125" s="15"/>
      <c r="K125" s="15"/>
      <c r="L125" s="15"/>
    </row>
    <row r="126" spans="6:12" ht="12.75">
      <c r="F126" s="15"/>
      <c r="G126" s="15"/>
      <c r="K126" s="15"/>
      <c r="L126" s="15"/>
    </row>
    <row r="127" spans="6:12" ht="12.75">
      <c r="F127" s="15"/>
      <c r="G127" s="15"/>
      <c r="K127" s="15"/>
      <c r="L127" s="15"/>
    </row>
    <row r="128" spans="6:12" ht="12.75">
      <c r="F128" s="15"/>
      <c r="G128" s="15"/>
      <c r="K128" s="15"/>
      <c r="L128" s="15"/>
    </row>
    <row r="129" spans="6:12" ht="12.75">
      <c r="F129" s="15"/>
      <c r="G129" s="15"/>
      <c r="K129" s="15"/>
      <c r="L129" s="15"/>
    </row>
    <row r="130" spans="6:12" ht="12.75">
      <c r="F130" s="15"/>
      <c r="G130" s="15"/>
      <c r="K130" s="15"/>
      <c r="L130" s="15"/>
    </row>
    <row r="131" spans="6:12" ht="12.75">
      <c r="F131" s="15"/>
      <c r="G131" s="15"/>
      <c r="K131" s="15"/>
      <c r="L131" s="15"/>
    </row>
    <row r="132" spans="6:12" ht="12.75">
      <c r="F132" s="15"/>
      <c r="G132" s="15"/>
      <c r="K132" s="15"/>
      <c r="L132" s="15"/>
    </row>
    <row r="133" spans="6:12" ht="12.75">
      <c r="F133" s="15"/>
      <c r="G133" s="15"/>
      <c r="K133" s="15"/>
      <c r="L133" s="15"/>
    </row>
    <row r="134" spans="6:12" ht="12.75">
      <c r="F134" s="15"/>
      <c r="G134" s="15"/>
      <c r="K134" s="15"/>
      <c r="L134" s="15"/>
    </row>
    <row r="135" spans="6:12" ht="12.75">
      <c r="F135" s="15"/>
      <c r="G135" s="15"/>
      <c r="K135" s="15"/>
      <c r="L135" s="15"/>
    </row>
    <row r="136" spans="6:12" ht="12.75">
      <c r="F136" s="15"/>
      <c r="G136" s="15"/>
      <c r="K136" s="15"/>
      <c r="L136" s="15"/>
    </row>
    <row r="137" spans="6:12" ht="12.75">
      <c r="F137" s="15"/>
      <c r="G137" s="15"/>
      <c r="K137" s="15"/>
      <c r="L137" s="15"/>
    </row>
    <row r="138" spans="6:12" ht="12.75">
      <c r="F138" s="15"/>
      <c r="G138" s="15"/>
      <c r="K138" s="15"/>
      <c r="L138" s="15"/>
    </row>
    <row r="139" spans="6:12" ht="12.75">
      <c r="F139" s="15"/>
      <c r="G139" s="15"/>
      <c r="K139" s="15"/>
      <c r="L139" s="15"/>
    </row>
    <row r="140" spans="6:12" ht="12.75">
      <c r="F140" s="15"/>
      <c r="G140" s="15"/>
      <c r="K140" s="15"/>
      <c r="L140" s="15"/>
    </row>
    <row r="141" spans="6:12" ht="12.75">
      <c r="F141" s="15"/>
      <c r="G141" s="15"/>
      <c r="K141" s="15"/>
      <c r="L141" s="15"/>
    </row>
    <row r="142" spans="6:12" ht="12.75">
      <c r="F142" s="15"/>
      <c r="G142" s="15"/>
      <c r="K142" s="15"/>
      <c r="L142" s="15"/>
    </row>
    <row r="143" spans="6:12" ht="12.75">
      <c r="F143" s="15"/>
      <c r="G143" s="15"/>
      <c r="K143" s="15"/>
      <c r="L143" s="15"/>
    </row>
  </sheetData>
  <sheetProtection/>
  <mergeCells count="11">
    <mergeCell ref="A1:L1"/>
    <mergeCell ref="A2:K2"/>
    <mergeCell ref="J14:L14"/>
    <mergeCell ref="D14:E14"/>
    <mergeCell ref="F14:G14"/>
    <mergeCell ref="H14:I14"/>
    <mergeCell ref="A9:L9"/>
    <mergeCell ref="H15:I15"/>
    <mergeCell ref="J15:L15"/>
    <mergeCell ref="D15:E15"/>
    <mergeCell ref="F15:G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2012-06-21T13:01:53Z</cp:lastPrinted>
  <dcterms:created xsi:type="dcterms:W3CDTF">2004-06-02T16:23:06Z</dcterms:created>
  <dcterms:modified xsi:type="dcterms:W3CDTF">2012-06-23T10:11:04Z</dcterms:modified>
  <cp:category/>
  <cp:version/>
  <cp:contentType/>
  <cp:contentStatus/>
</cp:coreProperties>
</file>